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ter\Desktop\"/>
    </mc:Choice>
  </mc:AlternateContent>
  <xr:revisionPtr revIDLastSave="0" documentId="13_ncr:1_{5532253E-4178-46D0-AC19-4314E15820C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Zoznam" sheetId="1" r:id="rId1"/>
  </sheets>
  <definedNames>
    <definedName name="__xlfn_IFERROR">#N/A</definedName>
    <definedName name="Excel_BuiltIn__FilterDatabase" localSheetId="0">Zoznam!$A$5:$AK$20</definedName>
    <definedName name="Excel_BuiltIn__FilterDatabase_1">Zoznam!$A$5:$AG$21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G10" i="1" l="1"/>
  <c r="AF9" i="1"/>
  <c r="AF10" i="1"/>
  <c r="AF11" i="1"/>
  <c r="AF12" i="1"/>
  <c r="AF8" i="1"/>
  <c r="AJ9" i="1"/>
  <c r="AJ10" i="1"/>
  <c r="AJ11" i="1"/>
  <c r="AJ12" i="1"/>
  <c r="AJ8" i="1"/>
  <c r="AG9" i="1"/>
  <c r="AG11" i="1"/>
  <c r="AG12" i="1"/>
  <c r="AH9" i="1"/>
  <c r="AH10" i="1"/>
  <c r="AH11" i="1"/>
  <c r="AH12" i="1"/>
  <c r="AH8" i="1"/>
  <c r="AP9" i="1"/>
  <c r="AP10" i="1"/>
  <c r="AP11" i="1"/>
  <c r="AP12" i="1"/>
  <c r="AP8" i="1"/>
  <c r="AO20" i="1"/>
  <c r="AM20" i="1"/>
  <c r="AN20" i="1" s="1"/>
  <c r="AI20" i="1"/>
  <c r="AH20" i="1"/>
  <c r="AO19" i="1"/>
  <c r="AM19" i="1"/>
  <c r="AN19" i="1" s="1"/>
  <c r="AK19" i="1"/>
  <c r="AI19" i="1"/>
  <c r="AH19" i="1"/>
  <c r="AI18" i="1"/>
  <c r="AH18" i="1"/>
  <c r="AG18" i="1"/>
  <c r="AF18" i="1"/>
  <c r="AI17" i="1"/>
  <c r="AH17" i="1"/>
  <c r="AG17" i="1"/>
  <c r="AF17" i="1"/>
  <c r="AI16" i="1"/>
  <c r="AH16" i="1"/>
  <c r="AG16" i="1"/>
  <c r="AF16" i="1"/>
  <c r="AI15" i="1"/>
  <c r="AH15" i="1"/>
  <c r="AG15" i="1"/>
  <c r="AF15" i="1"/>
  <c r="AI14" i="1"/>
  <c r="AH14" i="1"/>
  <c r="AG14" i="1"/>
  <c r="AF14" i="1"/>
  <c r="AI13" i="1"/>
  <c r="AH13" i="1"/>
  <c r="AG13" i="1"/>
  <c r="AF13" i="1"/>
  <c r="AM12" i="1"/>
  <c r="AN12" i="1" s="1"/>
  <c r="AI12" i="1"/>
  <c r="Z12" i="1"/>
  <c r="X12" i="1"/>
  <c r="V12" i="1"/>
  <c r="T12" i="1"/>
  <c r="AM11" i="1"/>
  <c r="AN11" i="1" s="1"/>
  <c r="AI11" i="1"/>
  <c r="Z11" i="1"/>
  <c r="X11" i="1"/>
  <c r="V11" i="1"/>
  <c r="T11" i="1"/>
  <c r="AM10" i="1"/>
  <c r="AN10" i="1" s="1"/>
  <c r="AI10" i="1"/>
  <c r="Z10" i="1"/>
  <c r="X10" i="1"/>
  <c r="V10" i="1"/>
  <c r="T10" i="1"/>
  <c r="AM9" i="1"/>
  <c r="AN9" i="1" s="1"/>
  <c r="AI9" i="1"/>
  <c r="Z9" i="1"/>
  <c r="X9" i="1"/>
  <c r="V9" i="1"/>
  <c r="T9" i="1"/>
  <c r="AM8" i="1"/>
  <c r="AN8" i="1" s="1"/>
  <c r="AI8" i="1"/>
  <c r="Z8" i="1"/>
  <c r="V8" i="1"/>
  <c r="AK9" i="1" l="1"/>
  <c r="AK12" i="1"/>
  <c r="AK11" i="1"/>
  <c r="AK10" i="1"/>
  <c r="AG19" i="1"/>
  <c r="AO8" i="1"/>
  <c r="AG8" i="1" s="1"/>
  <c r="AK8" i="1" s="1"/>
  <c r="AO12" i="1"/>
  <c r="AG20" i="1"/>
  <c r="AK20" i="1" s="1"/>
  <c r="AO9" i="1"/>
  <c r="AO10" i="1"/>
  <c r="AO11" i="1"/>
</calcChain>
</file>

<file path=xl/sharedStrings.xml><?xml version="1.0" encoding="utf-8"?>
<sst xmlns="http://schemas.openxmlformats.org/spreadsheetml/2006/main" count="93" uniqueCount="78">
  <si>
    <t>P.č.</t>
  </si>
  <si>
    <t>PRIEZVISKO</t>
  </si>
  <si>
    <t>MENO</t>
  </si>
  <si>
    <t>Dátum narodenia</t>
  </si>
  <si>
    <t>Bydlisko</t>
  </si>
  <si>
    <t>Kontakt</t>
  </si>
  <si>
    <t>Číslo preukazu SVTS</t>
  </si>
  <si>
    <t>Číslo OP/pasu</t>
  </si>
  <si>
    <t>UBYTOVANIE s RAŇAJKAMI</t>
  </si>
  <si>
    <t>UBYTOVANIE</t>
  </si>
  <si>
    <t>STRAVA</t>
  </si>
  <si>
    <t>Polvečere</t>
  </si>
  <si>
    <t>Súhlas so zaslanim osobných údajov: (meno, priezvisko, tel.č.)  účastníkom stretnutia pre potrebu dohodnutia spoločnej  dopravy</t>
  </si>
  <si>
    <t>pozn.</t>
  </si>
  <si>
    <t>Mesto</t>
  </si>
  <si>
    <t>PSČ</t>
  </si>
  <si>
    <t>Ulica</t>
  </si>
  <si>
    <t>Nevypisuj</t>
  </si>
  <si>
    <t>Str</t>
  </si>
  <si>
    <t>Štvrtok</t>
  </si>
  <si>
    <t>Piatok</t>
  </si>
  <si>
    <t>Sobota</t>
  </si>
  <si>
    <t>Nedeľa</t>
  </si>
  <si>
    <t>Telefón</t>
  </si>
  <si>
    <t>E-mail</t>
  </si>
  <si>
    <t>Streda</t>
  </si>
  <si>
    <t>Večera</t>
  </si>
  <si>
    <t>Raňajky</t>
  </si>
  <si>
    <t>Ubytovanie s raňajkami</t>
  </si>
  <si>
    <t>Miestna daň</t>
  </si>
  <si>
    <t>Spolu</t>
  </si>
  <si>
    <t>clen klubu</t>
  </si>
  <si>
    <t>ubytovanie</t>
  </si>
  <si>
    <t>ranajky</t>
  </si>
  <si>
    <t>Súhlasím</t>
  </si>
  <si>
    <t xml:space="preserve"> </t>
  </si>
  <si>
    <t>Zelenáč</t>
  </si>
  <si>
    <t>Otakar</t>
  </si>
  <si>
    <t>Prešov</t>
  </si>
  <si>
    <t>080 01</t>
  </si>
  <si>
    <t>Františkova 23</t>
  </si>
  <si>
    <t>0907 123456</t>
  </si>
  <si>
    <t>SC456234</t>
  </si>
  <si>
    <t>Suhlasím</t>
  </si>
  <si>
    <t>Áno</t>
  </si>
  <si>
    <t>Chrápem</t>
  </si>
  <si>
    <t>Kočiš</t>
  </si>
  <si>
    <t>František</t>
  </si>
  <si>
    <t>Humenné</t>
  </si>
  <si>
    <t>Jariabkova 12</t>
  </si>
  <si>
    <t>0905 123456</t>
  </si>
  <si>
    <t>GH347532</t>
  </si>
  <si>
    <t>Nesúhlasím</t>
  </si>
  <si>
    <t>Prihláška na 25. tatranské stretnutie SVTS</t>
  </si>
  <si>
    <t>Chata pri Zelenom plese, 16. - 20. 09. 2026</t>
  </si>
  <si>
    <t>prádlo</t>
  </si>
  <si>
    <t>Príplatok za ubytovanie nečlena</t>
  </si>
  <si>
    <t>Mám absolvovaný kurz LC leto</t>
  </si>
  <si>
    <t>Účastnícky poplatok - účastník uhradí na účet Prevyk, o.z.</t>
  </si>
  <si>
    <t>Informatívne ÚHRADA v € za ubytovanie / stravu - účastník si platí sám priamo na chate</t>
  </si>
  <si>
    <t>v.27.7.2026</t>
  </si>
  <si>
    <t>Ne</t>
  </si>
  <si>
    <r>
      <t xml:space="preserve">Číslo preukazu
KST, IAMES,
ČHS, </t>
    </r>
    <r>
      <rPr>
        <b/>
        <sz val="10"/>
        <rFont val="Calibri"/>
        <family val="2"/>
        <charset val="238"/>
      </rPr>
      <t>Ö</t>
    </r>
    <r>
      <rPr>
        <b/>
        <sz val="8.5"/>
        <rFont val="Arial"/>
        <family val="2"/>
        <charset val="1"/>
      </rPr>
      <t>TK</t>
    </r>
  </si>
  <si>
    <t>Dôležité upozornenia:</t>
  </si>
  <si>
    <t>Odoslaním prihlášky vyjadrujem záujem o účasť na stretnutí.</t>
  </si>
  <si>
    <t>Prihláška sa stáva záväznou po uhradení účastníckeho poplatku.</t>
  </si>
  <si>
    <t>Účastník sa zúčastňuje programu na vlastnú zodpovednosť a berie na vedomie, že organizátor nezabezpečuje vedenie túr.</t>
  </si>
  <si>
    <r>
      <t xml:space="preserve">Odoslaním prihlášky beriem na vedomie spracovanie osobných údajov za účelom evidencie účastníkov a organizácie stretnutia. Podrobnosti na: </t>
    </r>
    <r>
      <rPr>
        <sz val="10"/>
        <color rgb="FF0070C0"/>
        <rFont val="Arial"/>
        <family val="2"/>
        <charset val="238"/>
      </rPr>
      <t>https://prevyk.eu/pravne_dokumenty/gdpr.pdf</t>
    </r>
  </si>
  <si>
    <t>Osobné údaje môžu byť v nevyhnutnom rozsahu poskytnuté prevádzkovateľovi ubytovania.</t>
  </si>
  <si>
    <r>
      <t xml:space="preserve">Kompletné informácie k stretnutiu SVTS nájdete v pozvánke alebo vám ich poskytneme na e-mailovej adrese </t>
    </r>
    <r>
      <rPr>
        <sz val="10"/>
        <color rgb="FF0070C0"/>
        <rFont val="Arial"/>
        <family val="2"/>
        <charset val="238"/>
      </rPr>
      <t>prevyk.mail@gmail.com</t>
    </r>
  </si>
  <si>
    <t>Informácie k platbe:</t>
  </si>
  <si>
    <t>Platobné údaje:</t>
  </si>
  <si>
    <r>
      <t>·</t>
    </r>
    <r>
      <rPr>
        <sz val="7"/>
        <rFont val="Times New Roman"/>
        <family val="1"/>
        <charset val="238"/>
      </rPr>
      <t xml:space="preserve">        </t>
    </r>
    <r>
      <rPr>
        <sz val="10"/>
        <rFont val="Arial"/>
        <family val="2"/>
        <charset val="238"/>
      </rPr>
      <t xml:space="preserve">Príjemca: </t>
    </r>
    <r>
      <rPr>
        <b/>
        <sz val="10"/>
        <rFont val="Arial"/>
        <family val="2"/>
        <charset val="238"/>
      </rPr>
      <t>PREVYK, o. z.</t>
    </r>
  </si>
  <si>
    <r>
      <t>·</t>
    </r>
    <r>
      <rPr>
        <sz val="7"/>
        <rFont val="Times New Roman"/>
        <family val="1"/>
        <charset val="238"/>
      </rPr>
      <t xml:space="preserve">        </t>
    </r>
    <r>
      <rPr>
        <sz val="10"/>
        <rFont val="Arial"/>
        <family val="2"/>
        <charset val="238"/>
      </rPr>
      <t xml:space="preserve">IBAN: </t>
    </r>
    <r>
      <rPr>
        <b/>
        <sz val="10"/>
        <rFont val="Arial"/>
        <family val="2"/>
        <charset val="238"/>
      </rPr>
      <t>SK38 0900 0000 0050 5255 7241</t>
    </r>
  </si>
  <si>
    <r>
      <t>·</t>
    </r>
    <r>
      <rPr>
        <sz val="7"/>
        <rFont val="Times New Roman"/>
        <family val="1"/>
        <charset val="238"/>
      </rPr>
      <t xml:space="preserve">        </t>
    </r>
    <r>
      <rPr>
        <sz val="10"/>
        <rFont val="Arial"/>
        <family val="2"/>
        <charset val="238"/>
      </rPr>
      <t xml:space="preserve">Špecifický symbol: </t>
    </r>
    <r>
      <rPr>
        <b/>
        <sz val="10"/>
        <rFont val="Arial"/>
        <family val="2"/>
        <charset val="238"/>
      </rPr>
      <t xml:space="preserve">číslo preukazu SVTS </t>
    </r>
    <r>
      <rPr>
        <sz val="10"/>
        <rFont val="Arial"/>
        <family val="2"/>
        <charset val="238"/>
      </rPr>
      <t xml:space="preserve">(člen) / </t>
    </r>
    <r>
      <rPr>
        <b/>
        <sz val="10"/>
        <rFont val="Arial"/>
        <family val="2"/>
        <charset val="238"/>
      </rPr>
      <t>prvých 6 čísiel rodného čísla</t>
    </r>
    <r>
      <rPr>
        <sz val="10"/>
        <rFont val="Arial"/>
        <family val="2"/>
        <charset val="238"/>
      </rPr>
      <t xml:space="preserve"> (nečlen)</t>
    </r>
  </si>
  <si>
    <r>
      <t>·</t>
    </r>
    <r>
      <rPr>
        <sz val="7"/>
        <rFont val="Times New Roman"/>
        <family val="1"/>
        <charset val="238"/>
      </rPr>
      <t xml:space="preserve">        </t>
    </r>
    <r>
      <rPr>
        <sz val="10"/>
        <rFont val="Arial"/>
        <family val="2"/>
        <charset val="238"/>
      </rPr>
      <t xml:space="preserve">Správa pre prijímateľa: </t>
    </r>
    <r>
      <rPr>
        <b/>
        <sz val="10"/>
        <rFont val="Arial"/>
        <family val="2"/>
        <charset val="238"/>
      </rPr>
      <t>meno a priezvisko (pri skupine všetky priezviská)</t>
    </r>
  </si>
  <si>
    <t>Prihláška je záväzná po pripísaní platby na účet.</t>
  </si>
  <si>
    <r>
      <t>·</t>
    </r>
    <r>
      <rPr>
        <sz val="7"/>
        <rFont val="Times New Roman"/>
        <family val="1"/>
        <charset val="238"/>
      </rPr>
      <t xml:space="preserve">        </t>
    </r>
    <r>
      <rPr>
        <sz val="10"/>
        <rFont val="Arial"/>
        <family val="2"/>
        <charset val="238"/>
      </rPr>
      <t xml:space="preserve">Variabilný symbol: </t>
    </r>
    <r>
      <rPr>
        <b/>
        <sz val="10"/>
        <rFont val="Arial"/>
        <family val="2"/>
        <charset val="238"/>
      </rPr>
      <t>202605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</si>
</sst>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m/dd/yyyy"/>
    <numFmt numFmtId="165" formatCode="000\ 00"/>
    <numFmt numFmtId="166" formatCode="0_ ;\-0\ "/>
    <numFmt numFmtId="167" formatCode="#,##0.0"/>
    <numFmt numFmtId="168" formatCode="_-* #,##0.00&quot; €&quot;_-;\-* #,##0.00&quot; €&quot;_-;_-* \-??&quot; €&quot;_-;_-@_-"/>
    <numFmt numFmtId="169" formatCode="m/d/yyyy;@"/>
    <numFmt numFmtId="170" formatCode="#,##0.00_ ;\-#,##0.00\ "/>
    <numFmt numFmtId="171" formatCode="_-* #,##0.00\ [$€-1]_-;\-* #,##0.00\ [$€-1]_-;_-* \-??\ [$€-1]_-;_-@_-"/>
    <numFmt numFmtId="172" formatCode="_-* #,##0.00&quot; Sk&quot;_-;\-* #,##0.00&quot; Sk&quot;_-;_-* \-??&quot; Sk&quot;_-;_-@_-"/>
    <numFmt numFmtId="173" formatCode="0.0"/>
    <numFmt numFmtId="174" formatCode="0.0_ ;\-0.0\ "/>
  </numFmts>
  <fonts count="29">
    <font>
      <sz val="10"/>
      <name val="Arial CE"/>
      <family val="2"/>
      <charset val="1"/>
    </font>
    <font>
      <sz val="10"/>
      <name val="Arial"/>
      <family val="2"/>
      <charset val="1"/>
    </font>
    <font>
      <b/>
      <sz val="22"/>
      <color rgb="FF000000"/>
      <name val="Arial"/>
      <family val="2"/>
      <charset val="1"/>
    </font>
    <font>
      <b/>
      <sz val="22"/>
      <name val="Arial"/>
      <family val="2"/>
      <charset val="1"/>
    </font>
    <font>
      <b/>
      <sz val="22"/>
      <name val="Times New Roman"/>
      <family val="1"/>
      <charset val="1"/>
    </font>
    <font>
      <b/>
      <sz val="12"/>
      <name val="Arial"/>
      <family val="2"/>
      <charset val="1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1"/>
    </font>
    <font>
      <sz val="10"/>
      <name val="Arial"/>
      <charset val="1"/>
    </font>
    <font>
      <sz val="10"/>
      <color rgb="FFCE181E"/>
      <name val="Arial"/>
      <family val="2"/>
      <charset val="1"/>
    </font>
    <font>
      <b/>
      <sz val="10"/>
      <name val="Calibri"/>
      <family val="2"/>
      <charset val="238"/>
    </font>
    <font>
      <b/>
      <sz val="8.5"/>
      <name val="Arial"/>
      <family val="2"/>
      <charset val="1"/>
    </font>
    <font>
      <b/>
      <sz val="8"/>
      <name val="Arial"/>
      <family val="2"/>
      <charset val="1"/>
    </font>
    <font>
      <b/>
      <sz val="10"/>
      <color rgb="FFCE181E"/>
      <name val="Arial"/>
      <family val="2"/>
      <charset val="1"/>
    </font>
    <font>
      <sz val="10"/>
      <name val="Arial"/>
      <family val="2"/>
      <charset val="238"/>
    </font>
    <font>
      <sz val="10"/>
      <color rgb="FFFFFFFF"/>
      <name val="Arial"/>
      <family val="2"/>
      <charset val="1"/>
    </font>
    <font>
      <sz val="10"/>
      <color rgb="FFDD0806"/>
      <name val="Arial"/>
      <family val="2"/>
      <charset val="238"/>
    </font>
    <font>
      <b/>
      <sz val="10"/>
      <color rgb="FFDD0806"/>
      <name val="Arial"/>
      <family val="2"/>
      <charset val="238"/>
    </font>
    <font>
      <sz val="10"/>
      <color rgb="FF000000"/>
      <name val="Arial"/>
      <family val="2"/>
      <charset val="1"/>
    </font>
    <font>
      <sz val="12"/>
      <name val="Arial"/>
      <family val="2"/>
      <charset val="1"/>
    </font>
    <font>
      <sz val="10"/>
      <name val="Arial CE"/>
      <family val="2"/>
      <charset val="1"/>
    </font>
    <font>
      <b/>
      <sz val="10"/>
      <color theme="0"/>
      <name val="Arial"/>
      <family val="2"/>
      <charset val="1"/>
    </font>
    <font>
      <sz val="10"/>
      <color theme="0"/>
      <name val="Arial"/>
      <family val="2"/>
      <charset val="1"/>
    </font>
    <font>
      <b/>
      <sz val="8"/>
      <name val="Arial"/>
      <family val="2"/>
      <charset val="238"/>
    </font>
    <font>
      <sz val="10"/>
      <color rgb="FF0070C0"/>
      <name val="Arial"/>
      <family val="2"/>
      <charset val="238"/>
    </font>
    <font>
      <sz val="10"/>
      <name val="Symbol"/>
      <family val="1"/>
      <charset val="2"/>
    </font>
    <font>
      <sz val="7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6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172" fontId="22" fillId="0" borderId="0" applyBorder="0" applyProtection="0"/>
    <xf numFmtId="0" fontId="16" fillId="0" borderId="0"/>
  </cellStyleXfs>
  <cellXfs count="223">
    <xf numFmtId="0" fontId="0" fillId="0" borderId="0" xfId="0"/>
    <xf numFmtId="0" fontId="9" fillId="2" borderId="0" xfId="0" applyFont="1" applyFill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2" borderId="0" xfId="0" applyFont="1" applyFill="1" applyProtection="1"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3" fillId="2" borderId="0" xfId="0" applyFont="1" applyFill="1" applyProtection="1">
      <protection hidden="1"/>
    </xf>
    <xf numFmtId="0" fontId="2" fillId="2" borderId="1" xfId="0" applyFont="1" applyFill="1" applyBorder="1" applyAlignment="1" applyProtection="1">
      <alignment horizontal="left"/>
      <protection hidden="1"/>
    </xf>
    <xf numFmtId="0" fontId="2" fillId="0" borderId="0" xfId="0" applyFont="1" applyAlignment="1" applyProtection="1">
      <alignment horizontal="left"/>
      <protection hidden="1"/>
    </xf>
    <xf numFmtId="0" fontId="4" fillId="0" borderId="0" xfId="0" applyFont="1" applyProtection="1">
      <protection hidden="1"/>
    </xf>
    <xf numFmtId="0" fontId="5" fillId="2" borderId="0" xfId="0" applyFont="1" applyFill="1" applyProtection="1">
      <protection hidden="1"/>
    </xf>
    <xf numFmtId="0" fontId="6" fillId="2" borderId="0" xfId="0" applyFont="1" applyFill="1" applyProtection="1">
      <protection hidden="1"/>
    </xf>
    <xf numFmtId="0" fontId="7" fillId="2" borderId="0" xfId="0" applyFont="1" applyFill="1" applyProtection="1">
      <protection hidden="1"/>
    </xf>
    <xf numFmtId="0" fontId="8" fillId="2" borderId="0" xfId="0" applyFont="1" applyFill="1" applyProtection="1"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1" fillId="2" borderId="1" xfId="0" applyFont="1" applyFill="1" applyBorder="1" applyProtection="1">
      <protection hidden="1"/>
    </xf>
    <xf numFmtId="0" fontId="5" fillId="2" borderId="0" xfId="0" applyFont="1" applyFill="1" applyAlignment="1" applyProtection="1">
      <alignment horizontal="left"/>
      <protection hidden="1"/>
    </xf>
    <xf numFmtId="0" fontId="10" fillId="2" borderId="0" xfId="0" applyFont="1" applyFill="1" applyProtection="1">
      <protection hidden="1"/>
    </xf>
    <xf numFmtId="0" fontId="10" fillId="2" borderId="0" xfId="0" applyFont="1" applyFill="1" applyAlignment="1" applyProtection="1">
      <alignment horizontal="left"/>
      <protection hidden="1"/>
    </xf>
    <xf numFmtId="0" fontId="1" fillId="2" borderId="0" xfId="0" applyFont="1" applyFill="1" applyAlignment="1" applyProtection="1">
      <alignment horizontal="left"/>
      <protection hidden="1"/>
    </xf>
    <xf numFmtId="0" fontId="1" fillId="2" borderId="2" xfId="0" applyFont="1" applyFill="1" applyBorder="1" applyProtection="1">
      <protection hidden="1"/>
    </xf>
    <xf numFmtId="0" fontId="11" fillId="0" borderId="0" xfId="0" applyFont="1" applyProtection="1">
      <protection hidden="1"/>
    </xf>
    <xf numFmtId="0" fontId="9" fillId="3" borderId="9" xfId="0" applyFont="1" applyFill="1" applyBorder="1" applyAlignment="1" applyProtection="1">
      <alignment vertical="center"/>
      <protection hidden="1"/>
    </xf>
    <xf numFmtId="0" fontId="15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9" fillId="3" borderId="0" xfId="0" applyFont="1" applyFill="1" applyAlignment="1" applyProtection="1">
      <alignment horizontal="right" vertical="center" textRotation="90" wrapText="1"/>
      <protection hidden="1"/>
    </xf>
    <xf numFmtId="0" fontId="9" fillId="3" borderId="16" xfId="0" applyFont="1" applyFill="1" applyBorder="1" applyAlignment="1" applyProtection="1">
      <alignment horizontal="center" vertical="center" textRotation="90" wrapText="1"/>
      <protection hidden="1"/>
    </xf>
    <xf numFmtId="0" fontId="9" fillId="3" borderId="18" xfId="0" applyFont="1" applyFill="1" applyBorder="1" applyAlignment="1" applyProtection="1">
      <alignment horizontal="center"/>
      <protection hidden="1"/>
    </xf>
    <xf numFmtId="0" fontId="9" fillId="3" borderId="21" xfId="0" applyFont="1" applyFill="1" applyBorder="1" applyAlignment="1" applyProtection="1">
      <alignment horizontal="center" vertical="center" wrapText="1"/>
      <protection hidden="1"/>
    </xf>
    <xf numFmtId="0" fontId="9" fillId="3" borderId="22" xfId="0" applyFont="1" applyFill="1" applyBorder="1" applyAlignment="1" applyProtection="1">
      <alignment horizontal="center" vertical="center" wrapText="1"/>
      <protection hidden="1"/>
    </xf>
    <xf numFmtId="0" fontId="9" fillId="3" borderId="3" xfId="0" applyFont="1" applyFill="1" applyBorder="1" applyAlignment="1" applyProtection="1">
      <alignment horizontal="center" vertical="center" textRotation="90"/>
      <protection hidden="1"/>
    </xf>
    <xf numFmtId="0" fontId="9" fillId="3" borderId="23" xfId="0" applyFont="1" applyFill="1" applyBorder="1" applyAlignment="1" applyProtection="1">
      <alignment horizontal="right" vertical="center" textRotation="90"/>
      <protection hidden="1"/>
    </xf>
    <xf numFmtId="0" fontId="9" fillId="3" borderId="4" xfId="0" applyFont="1" applyFill="1" applyBorder="1" applyAlignment="1" applyProtection="1">
      <alignment horizontal="right" vertical="center" textRotation="90"/>
      <protection hidden="1"/>
    </xf>
    <xf numFmtId="0" fontId="9" fillId="3" borderId="8" xfId="0" applyFont="1" applyFill="1" applyBorder="1" applyAlignment="1" applyProtection="1">
      <alignment horizontal="right" vertical="center" textRotation="90"/>
      <protection hidden="1"/>
    </xf>
    <xf numFmtId="0" fontId="9" fillId="3" borderId="2" xfId="0" applyFont="1" applyFill="1" applyBorder="1" applyAlignment="1" applyProtection="1">
      <alignment horizontal="center" vertical="center" textRotation="90"/>
      <protection hidden="1"/>
    </xf>
    <xf numFmtId="0" fontId="9" fillId="3" borderId="24" xfId="0" applyFont="1" applyFill="1" applyBorder="1" applyAlignment="1" applyProtection="1">
      <alignment horizontal="right" vertical="center" textRotation="90"/>
      <protection hidden="1"/>
    </xf>
    <xf numFmtId="0" fontId="15" fillId="0" borderId="0" xfId="0" applyFont="1" applyAlignment="1" applyProtection="1">
      <alignment horizontal="right" textRotation="90"/>
      <protection hidden="1"/>
    </xf>
    <xf numFmtId="0" fontId="9" fillId="0" borderId="0" xfId="0" applyFont="1" applyAlignment="1" applyProtection="1">
      <alignment horizontal="right" textRotation="90"/>
      <protection hidden="1"/>
    </xf>
    <xf numFmtId="0" fontId="9" fillId="4" borderId="25" xfId="0" applyFont="1" applyFill="1" applyBorder="1" applyProtection="1">
      <protection hidden="1"/>
    </xf>
    <xf numFmtId="0" fontId="16" fillId="0" borderId="26" xfId="0" applyFont="1" applyBorder="1" applyAlignment="1" applyProtection="1">
      <alignment horizontal="left"/>
      <protection locked="0"/>
    </xf>
    <xf numFmtId="0" fontId="1" fillId="0" borderId="27" xfId="0" applyFont="1" applyBorder="1" applyAlignment="1" applyProtection="1">
      <alignment horizontal="left"/>
      <protection locked="0"/>
    </xf>
    <xf numFmtId="164" fontId="1" fillId="0" borderId="28" xfId="0" applyNumberFormat="1" applyFont="1" applyBorder="1" applyAlignment="1" applyProtection="1">
      <alignment horizontal="left" shrinkToFit="1"/>
      <protection locked="0"/>
    </xf>
    <xf numFmtId="164" fontId="1" fillId="0" borderId="27" xfId="0" applyNumberFormat="1" applyFont="1" applyBorder="1" applyAlignment="1" applyProtection="1">
      <alignment horizontal="left" shrinkToFit="1"/>
      <protection locked="0"/>
    </xf>
    <xf numFmtId="165" fontId="1" fillId="0" borderId="28" xfId="0" applyNumberFormat="1" applyFont="1" applyBorder="1" applyAlignment="1" applyProtection="1">
      <alignment horizontal="left" shrinkToFit="1"/>
      <protection locked="0"/>
    </xf>
    <xf numFmtId="49" fontId="16" fillId="0" borderId="29" xfId="0" applyNumberFormat="1" applyFont="1" applyBorder="1" applyAlignment="1" applyProtection="1">
      <alignment horizontal="left"/>
      <protection locked="0"/>
    </xf>
    <xf numFmtId="1" fontId="1" fillId="0" borderId="29" xfId="0" applyNumberFormat="1" applyFont="1" applyBorder="1" applyAlignment="1" applyProtection="1">
      <alignment horizontal="center"/>
      <protection locked="0"/>
    </xf>
    <xf numFmtId="1" fontId="1" fillId="0" borderId="30" xfId="0" applyNumberFormat="1" applyFont="1" applyBorder="1" applyAlignment="1" applyProtection="1">
      <alignment horizontal="center"/>
      <protection locked="0"/>
    </xf>
    <xf numFmtId="0" fontId="1" fillId="5" borderId="31" xfId="0" applyFont="1" applyFill="1" applyBorder="1" applyAlignment="1" applyProtection="1">
      <alignment horizontal="center" vertical="center"/>
      <protection locked="0"/>
    </xf>
    <xf numFmtId="0" fontId="1" fillId="6" borderId="32" xfId="0" applyFont="1" applyFill="1" applyBorder="1" applyAlignment="1" applyProtection="1">
      <alignment horizontal="center" vertical="center"/>
      <protection locked="0"/>
    </xf>
    <xf numFmtId="1" fontId="1" fillId="0" borderId="33" xfId="0" applyNumberFormat="1" applyFont="1" applyBorder="1" applyAlignment="1" applyProtection="1">
      <alignment horizontal="center" vertical="center"/>
      <protection locked="0"/>
    </xf>
    <xf numFmtId="1" fontId="1" fillId="0" borderId="29" xfId="0" applyNumberFormat="1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/>
      <protection locked="0"/>
    </xf>
    <xf numFmtId="0" fontId="1" fillId="0" borderId="34" xfId="0" applyFont="1" applyBorder="1" applyAlignment="1" applyProtection="1">
      <alignment horizontal="center"/>
      <protection locked="0"/>
    </xf>
    <xf numFmtId="1" fontId="1" fillId="0" borderId="0" xfId="0" applyNumberFormat="1" applyFont="1" applyAlignment="1" applyProtection="1">
      <alignment horizontal="center" vertical="center"/>
      <protection locked="0"/>
    </xf>
    <xf numFmtId="1" fontId="1" fillId="0" borderId="26" xfId="0" applyNumberFormat="1" applyFont="1" applyBorder="1" applyAlignment="1">
      <alignment horizontal="center"/>
    </xf>
    <xf numFmtId="1" fontId="1" fillId="0" borderId="34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>
      <alignment horizontal="center"/>
    </xf>
    <xf numFmtId="1" fontId="1" fillId="0" borderId="35" xfId="0" applyNumberFormat="1" applyFont="1" applyBorder="1" applyAlignment="1" applyProtection="1">
      <alignment horizont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left"/>
      <protection locked="0"/>
    </xf>
    <xf numFmtId="0" fontId="17" fillId="0" borderId="0" xfId="0" applyFont="1" applyProtection="1">
      <protection hidden="1"/>
    </xf>
    <xf numFmtId="1" fontId="17" fillId="0" borderId="0" xfId="0" applyNumberFormat="1" applyFont="1" applyProtection="1">
      <protection hidden="1"/>
    </xf>
    <xf numFmtId="0" fontId="9" fillId="4" borderId="36" xfId="0" applyFont="1" applyFill="1" applyBorder="1" applyProtection="1">
      <protection hidden="1"/>
    </xf>
    <xf numFmtId="0" fontId="1" fillId="5" borderId="39" xfId="0" applyFont="1" applyFill="1" applyBorder="1" applyAlignment="1" applyProtection="1">
      <alignment horizontal="center" vertical="center"/>
      <protection locked="0"/>
    </xf>
    <xf numFmtId="1" fontId="1" fillId="0" borderId="40" xfId="0" applyNumberFormat="1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49" fontId="1" fillId="0" borderId="42" xfId="0" applyNumberFormat="1" applyFont="1" applyBorder="1" applyAlignment="1" applyProtection="1">
      <alignment horizontal="center" shrinkToFit="1"/>
      <protection locked="0"/>
    </xf>
    <xf numFmtId="1" fontId="1" fillId="0" borderId="30" xfId="0" applyNumberFormat="1" applyFont="1" applyBorder="1" applyAlignment="1" applyProtection="1">
      <alignment horizontal="center" vertical="center"/>
      <protection locked="0"/>
    </xf>
    <xf numFmtId="1" fontId="1" fillId="0" borderId="35" xfId="0" applyNumberFormat="1" applyFont="1" applyBorder="1" applyAlignment="1" applyProtection="1">
      <alignment horizontal="center" vertical="center"/>
      <protection locked="0"/>
    </xf>
    <xf numFmtId="0" fontId="9" fillId="4" borderId="18" xfId="0" applyFont="1" applyFill="1" applyBorder="1" applyProtection="1">
      <protection hidden="1"/>
    </xf>
    <xf numFmtId="0" fontId="16" fillId="0" borderId="43" xfId="0" applyFont="1" applyBorder="1" applyAlignment="1" applyProtection="1">
      <alignment horizontal="left"/>
      <protection locked="0"/>
    </xf>
    <xf numFmtId="0" fontId="1" fillId="0" borderId="44" xfId="0" applyFont="1" applyBorder="1" applyAlignment="1" applyProtection="1">
      <alignment horizontal="left"/>
      <protection locked="0"/>
    </xf>
    <xf numFmtId="164" fontId="1" fillId="0" borderId="45" xfId="0" applyNumberFormat="1" applyFont="1" applyBorder="1" applyAlignment="1" applyProtection="1">
      <alignment horizontal="left" shrinkToFit="1"/>
      <protection locked="0"/>
    </xf>
    <xf numFmtId="164" fontId="1" fillId="0" borderId="44" xfId="0" applyNumberFormat="1" applyFont="1" applyBorder="1" applyAlignment="1" applyProtection="1">
      <alignment horizontal="left" shrinkToFit="1"/>
      <protection locked="0"/>
    </xf>
    <xf numFmtId="165" fontId="1" fillId="0" borderId="45" xfId="0" applyNumberFormat="1" applyFont="1" applyBorder="1" applyAlignment="1" applyProtection="1">
      <alignment horizontal="left" shrinkToFit="1"/>
      <protection locked="0"/>
    </xf>
    <xf numFmtId="49" fontId="16" fillId="0" borderId="46" xfId="0" applyNumberFormat="1" applyFont="1" applyBorder="1" applyAlignment="1" applyProtection="1">
      <alignment horizontal="left"/>
      <protection locked="0"/>
    </xf>
    <xf numFmtId="1" fontId="1" fillId="0" borderId="46" xfId="0" applyNumberFormat="1" applyFont="1" applyBorder="1" applyAlignment="1" applyProtection="1">
      <alignment horizontal="center"/>
      <protection locked="0"/>
    </xf>
    <xf numFmtId="1" fontId="1" fillId="0" borderId="16" xfId="0" applyNumberFormat="1" applyFont="1" applyBorder="1" applyAlignment="1" applyProtection="1">
      <alignment horizontal="center"/>
      <protection locked="0"/>
    </xf>
    <xf numFmtId="49" fontId="1" fillId="0" borderId="47" xfId="0" applyNumberFormat="1" applyFont="1" applyBorder="1" applyAlignment="1" applyProtection="1">
      <alignment horizontal="center" shrinkToFit="1"/>
      <protection locked="0"/>
    </xf>
    <xf numFmtId="0" fontId="1" fillId="5" borderId="48" xfId="0" applyFont="1" applyFill="1" applyBorder="1" applyAlignment="1" applyProtection="1">
      <alignment horizontal="center" vertical="center"/>
      <protection locked="0"/>
    </xf>
    <xf numFmtId="0" fontId="1" fillId="6" borderId="49" xfId="0" applyFont="1" applyFill="1" applyBorder="1" applyAlignment="1" applyProtection="1">
      <alignment horizontal="center" vertical="center"/>
      <protection locked="0"/>
    </xf>
    <xf numFmtId="1" fontId="1" fillId="0" borderId="50" xfId="0" applyNumberFormat="1" applyFont="1" applyBorder="1" applyAlignment="1" applyProtection="1">
      <alignment horizontal="center" vertical="center"/>
      <protection locked="0"/>
    </xf>
    <xf numFmtId="1" fontId="1" fillId="0" borderId="16" xfId="0" applyNumberFormat="1" applyFont="1" applyBorder="1" applyAlignment="1" applyProtection="1">
      <alignment horizontal="center" vertical="center"/>
      <protection locked="0"/>
    </xf>
    <xf numFmtId="1" fontId="1" fillId="0" borderId="46" xfId="0" applyNumberFormat="1" applyFont="1" applyBorder="1" applyAlignment="1" applyProtection="1">
      <alignment horizontal="center" vertical="center"/>
      <protection locked="0"/>
    </xf>
    <xf numFmtId="1" fontId="1" fillId="0" borderId="43" xfId="0" applyNumberFormat="1" applyFont="1" applyBorder="1" applyAlignment="1">
      <alignment horizontal="center"/>
    </xf>
    <xf numFmtId="1" fontId="1" fillId="0" borderId="15" xfId="0" applyNumberFormat="1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left"/>
      <protection locked="0"/>
    </xf>
    <xf numFmtId="0" fontId="16" fillId="0" borderId="11" xfId="0" applyFont="1" applyBorder="1" applyAlignment="1" applyProtection="1">
      <alignment horizontal="left"/>
      <protection hidden="1"/>
    </xf>
    <xf numFmtId="0" fontId="19" fillId="0" borderId="11" xfId="2" applyFont="1" applyBorder="1" applyAlignment="1">
      <alignment horizontal="left" wrapText="1"/>
    </xf>
    <xf numFmtId="1" fontId="1" fillId="0" borderId="0" xfId="0" applyNumberFormat="1" applyFont="1" applyAlignment="1" applyProtection="1">
      <alignment horizontal="center"/>
      <protection hidden="1"/>
    </xf>
    <xf numFmtId="1" fontId="1" fillId="6" borderId="0" xfId="0" applyNumberFormat="1" applyFont="1" applyFill="1" applyAlignment="1" applyProtection="1">
      <alignment horizontal="center"/>
      <protection hidden="1"/>
    </xf>
    <xf numFmtId="0" fontId="1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9" fillId="0" borderId="0" xfId="2" applyFont="1" applyAlignment="1">
      <alignment horizontal="left" wrapText="1"/>
    </xf>
    <xf numFmtId="169" fontId="1" fillId="0" borderId="0" xfId="0" applyNumberFormat="1" applyFont="1" applyAlignment="1" applyProtection="1">
      <alignment horizontal="left" shrinkToFit="1"/>
      <protection hidden="1"/>
    </xf>
    <xf numFmtId="164" fontId="1" fillId="0" borderId="0" xfId="0" applyNumberFormat="1" applyFont="1" applyAlignment="1" applyProtection="1">
      <alignment horizontal="left" shrinkToFit="1"/>
      <protection hidden="1"/>
    </xf>
    <xf numFmtId="49" fontId="16" fillId="0" borderId="0" xfId="0" applyNumberFormat="1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 shrinkToFit="1"/>
      <protection hidden="1"/>
    </xf>
    <xf numFmtId="0" fontId="1" fillId="5" borderId="0" xfId="0" applyFont="1" applyFill="1" applyAlignment="1" applyProtection="1">
      <alignment horizontal="center" vertical="center"/>
      <protection hidden="1"/>
    </xf>
    <xf numFmtId="0" fontId="1" fillId="6" borderId="0" xfId="0" applyFont="1" applyFill="1" applyAlignment="1" applyProtection="1">
      <alignment horizontal="center" vertical="center"/>
      <protection hidden="1"/>
    </xf>
    <xf numFmtId="1" fontId="1" fillId="0" borderId="0" xfId="0" applyNumberFormat="1" applyFont="1" applyAlignment="1" applyProtection="1">
      <alignment horizontal="center" vertical="center"/>
      <protection hidden="1"/>
    </xf>
    <xf numFmtId="0" fontId="9" fillId="7" borderId="51" xfId="0" applyFont="1" applyFill="1" applyBorder="1" applyProtection="1">
      <protection hidden="1"/>
    </xf>
    <xf numFmtId="0" fontId="16" fillId="7" borderId="52" xfId="0" applyFont="1" applyFill="1" applyBorder="1" applyAlignment="1" applyProtection="1">
      <alignment shrinkToFit="1"/>
      <protection locked="0"/>
    </xf>
    <xf numFmtId="0" fontId="1" fillId="7" borderId="53" xfId="0" applyFont="1" applyFill="1" applyBorder="1" applyAlignment="1" applyProtection="1">
      <alignment shrinkToFit="1"/>
      <protection locked="0"/>
    </xf>
    <xf numFmtId="169" fontId="1" fillId="7" borderId="53" xfId="0" applyNumberFormat="1" applyFont="1" applyFill="1" applyBorder="1" applyAlignment="1" applyProtection="1">
      <alignment horizontal="left" shrinkToFit="1"/>
      <protection locked="0"/>
    </xf>
    <xf numFmtId="164" fontId="1" fillId="7" borderId="53" xfId="0" applyNumberFormat="1" applyFont="1" applyFill="1" applyBorder="1" applyAlignment="1" applyProtection="1">
      <alignment shrinkToFit="1"/>
      <protection locked="0"/>
    </xf>
    <xf numFmtId="164" fontId="16" fillId="7" borderId="53" xfId="0" applyNumberFormat="1" applyFont="1" applyFill="1" applyBorder="1" applyAlignment="1" applyProtection="1">
      <alignment shrinkToFit="1"/>
      <protection locked="0"/>
    </xf>
    <xf numFmtId="0" fontId="1" fillId="7" borderId="53" xfId="0" applyFont="1" applyFill="1" applyBorder="1" applyAlignment="1" applyProtection="1">
      <alignment horizontal="center"/>
      <protection locked="0"/>
    </xf>
    <xf numFmtId="0" fontId="1" fillId="7" borderId="53" xfId="0" applyFont="1" applyFill="1" applyBorder="1" applyAlignment="1" applyProtection="1">
      <alignment horizontal="center" shrinkToFit="1"/>
      <protection locked="0"/>
    </xf>
    <xf numFmtId="0" fontId="1" fillId="7" borderId="54" xfId="0" applyFont="1" applyFill="1" applyBorder="1" applyAlignment="1" applyProtection="1">
      <alignment horizontal="center" vertical="center"/>
      <protection locked="0"/>
    </xf>
    <xf numFmtId="0" fontId="1" fillId="6" borderId="55" xfId="0" applyFont="1" applyFill="1" applyBorder="1" applyAlignment="1" applyProtection="1">
      <alignment horizontal="center" vertical="center"/>
      <protection locked="0"/>
    </xf>
    <xf numFmtId="1" fontId="1" fillId="0" borderId="56" xfId="0" applyNumberFormat="1" applyFont="1" applyBorder="1" applyAlignment="1" applyProtection="1">
      <alignment horizontal="center" vertical="center"/>
      <protection locked="0"/>
    </xf>
    <xf numFmtId="1" fontId="1" fillId="0" borderId="52" xfId="0" applyNumberFormat="1" applyFont="1" applyBorder="1" applyAlignment="1" applyProtection="1">
      <alignment horizontal="center" vertical="center"/>
      <protection locked="0"/>
    </xf>
    <xf numFmtId="1" fontId="1" fillId="0" borderId="57" xfId="0" applyNumberFormat="1" applyFont="1" applyBorder="1" applyAlignment="1" applyProtection="1">
      <alignment horizontal="center" vertical="center"/>
      <protection locked="0"/>
    </xf>
    <xf numFmtId="1" fontId="1" fillId="0" borderId="6" xfId="0" applyNumberFormat="1" applyFont="1" applyBorder="1" applyAlignment="1" applyProtection="1">
      <alignment horizontal="center" vertical="center"/>
      <protection locked="0"/>
    </xf>
    <xf numFmtId="1" fontId="1" fillId="0" borderId="58" xfId="0" applyNumberFormat="1" applyFont="1" applyBorder="1" applyAlignment="1" applyProtection="1">
      <alignment horizontal="center" vertical="center"/>
      <protection locked="0"/>
    </xf>
    <xf numFmtId="1" fontId="1" fillId="0" borderId="55" xfId="0" applyNumberFormat="1" applyFont="1" applyBorder="1" applyAlignment="1" applyProtection="1">
      <alignment horizontal="center"/>
      <protection locked="0"/>
    </xf>
    <xf numFmtId="1" fontId="1" fillId="0" borderId="59" xfId="0" applyNumberFormat="1" applyFont="1" applyBorder="1" applyAlignment="1" applyProtection="1">
      <alignment horizontal="center"/>
      <protection locked="0"/>
    </xf>
    <xf numFmtId="1" fontId="1" fillId="0" borderId="52" xfId="0" applyNumberFormat="1" applyFont="1" applyBorder="1" applyAlignment="1" applyProtection="1">
      <alignment horizontal="center"/>
      <protection locked="0"/>
    </xf>
    <xf numFmtId="1" fontId="1" fillId="0" borderId="53" xfId="0" applyNumberFormat="1" applyFont="1" applyBorder="1" applyAlignment="1" applyProtection="1">
      <alignment horizontal="center"/>
      <protection locked="0"/>
    </xf>
    <xf numFmtId="1" fontId="1" fillId="7" borderId="59" xfId="0" applyNumberFormat="1" applyFont="1" applyFill="1" applyBorder="1" applyAlignment="1" applyProtection="1">
      <alignment horizontal="center"/>
      <protection locked="0"/>
    </xf>
    <xf numFmtId="0" fontId="1" fillId="7" borderId="59" xfId="0" applyFont="1" applyFill="1" applyBorder="1" applyAlignment="1" applyProtection="1">
      <alignment horizontal="left"/>
      <protection locked="0"/>
    </xf>
    <xf numFmtId="166" fontId="1" fillId="4" borderId="3" xfId="0" applyNumberFormat="1" applyFont="1" applyFill="1" applyBorder="1" applyAlignment="1" applyProtection="1">
      <alignment horizontal="center" vertical="center"/>
      <protection hidden="1"/>
    </xf>
    <xf numFmtId="166" fontId="1" fillId="4" borderId="60" xfId="0" applyNumberFormat="1" applyFont="1" applyFill="1" applyBorder="1" applyAlignment="1" applyProtection="1">
      <alignment horizontal="center" vertical="center"/>
      <protection hidden="1"/>
    </xf>
    <xf numFmtId="170" fontId="1" fillId="4" borderId="60" xfId="0" applyNumberFormat="1" applyFont="1" applyFill="1" applyBorder="1" applyAlignment="1" applyProtection="1">
      <alignment horizontal="center" vertical="center"/>
      <protection hidden="1"/>
    </xf>
    <xf numFmtId="168" fontId="1" fillId="4" borderId="8" xfId="0" applyNumberFormat="1" applyFont="1" applyFill="1" applyBorder="1" applyAlignment="1" applyProtection="1">
      <alignment horizontal="center" vertical="center"/>
      <protection hidden="1"/>
    </xf>
    <xf numFmtId="0" fontId="9" fillId="7" borderId="18" xfId="0" applyFont="1" applyFill="1" applyBorder="1" applyProtection="1">
      <protection hidden="1"/>
    </xf>
    <xf numFmtId="0" fontId="0" fillId="7" borderId="61" xfId="0" applyFill="1" applyBorder="1" applyProtection="1">
      <protection locked="0"/>
    </xf>
    <xf numFmtId="0" fontId="1" fillId="7" borderId="13" xfId="0" applyFont="1" applyFill="1" applyBorder="1" applyProtection="1">
      <protection locked="0"/>
    </xf>
    <xf numFmtId="169" fontId="1" fillId="7" borderId="13" xfId="0" applyNumberFormat="1" applyFont="1" applyFill="1" applyBorder="1" applyAlignment="1" applyProtection="1">
      <alignment horizontal="left" shrinkToFit="1"/>
      <protection locked="0"/>
    </xf>
    <xf numFmtId="164" fontId="1" fillId="7" borderId="13" xfId="0" applyNumberFormat="1" applyFont="1" applyFill="1" applyBorder="1" applyAlignment="1" applyProtection="1">
      <alignment shrinkToFit="1"/>
      <protection locked="0"/>
    </xf>
    <xf numFmtId="0" fontId="1" fillId="7" borderId="13" xfId="0" applyFont="1" applyFill="1" applyBorder="1" applyAlignment="1" applyProtection="1">
      <alignment horizontal="center" shrinkToFit="1"/>
      <protection locked="0"/>
    </xf>
    <xf numFmtId="0" fontId="1" fillId="7" borderId="14" xfId="0" applyFont="1" applyFill="1" applyBorder="1" applyAlignment="1" applyProtection="1">
      <alignment horizontal="center"/>
      <protection locked="0"/>
    </xf>
    <xf numFmtId="0" fontId="1" fillId="7" borderId="9" xfId="0" applyFont="1" applyFill="1" applyBorder="1" applyAlignment="1" applyProtection="1">
      <alignment horizontal="center" vertical="center"/>
      <protection locked="0"/>
    </xf>
    <xf numFmtId="0" fontId="1" fillId="6" borderId="62" xfId="0" applyFont="1" applyFill="1" applyBorder="1" applyAlignment="1" applyProtection="1">
      <alignment horizontal="center" vertical="center"/>
      <protection locked="0"/>
    </xf>
    <xf numFmtId="1" fontId="1" fillId="6" borderId="61" xfId="0" applyNumberFormat="1" applyFont="1" applyFill="1" applyBorder="1" applyAlignment="1" applyProtection="1">
      <alignment horizontal="center" vertical="center"/>
      <protection locked="0"/>
    </xf>
    <xf numFmtId="1" fontId="1" fillId="0" borderId="63" xfId="0" applyNumberFormat="1" applyFont="1" applyBorder="1" applyAlignment="1" applyProtection="1">
      <alignment horizontal="center" vertical="center"/>
      <protection locked="0"/>
    </xf>
    <xf numFmtId="1" fontId="1" fillId="0" borderId="13" xfId="0" applyNumberFormat="1" applyFont="1" applyBorder="1" applyAlignment="1" applyProtection="1">
      <alignment horizontal="center" vertical="center"/>
      <protection locked="0"/>
    </xf>
    <xf numFmtId="1" fontId="1" fillId="0" borderId="15" xfId="0" applyNumberFormat="1" applyFont="1" applyBorder="1" applyAlignment="1" applyProtection="1">
      <alignment horizontal="center" vertical="center"/>
      <protection locked="0"/>
    </xf>
    <xf numFmtId="1" fontId="1" fillId="0" borderId="64" xfId="0" applyNumberFormat="1" applyFont="1" applyBorder="1" applyAlignment="1" applyProtection="1">
      <alignment horizontal="center" vertical="center"/>
      <protection locked="0"/>
    </xf>
    <xf numFmtId="1" fontId="1" fillId="0" borderId="62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1" fontId="1" fillId="0" borderId="61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1" fontId="1" fillId="7" borderId="19" xfId="0" applyNumberFormat="1" applyFont="1" applyFill="1" applyBorder="1" applyAlignment="1" applyProtection="1">
      <alignment horizontal="center"/>
      <protection locked="0"/>
    </xf>
    <xf numFmtId="0" fontId="1" fillId="7" borderId="19" xfId="0" applyFont="1" applyFill="1" applyBorder="1" applyAlignment="1" applyProtection="1">
      <alignment horizontal="left"/>
      <protection locked="0"/>
    </xf>
    <xf numFmtId="166" fontId="1" fillId="4" borderId="62" xfId="0" applyNumberFormat="1" applyFont="1" applyFill="1" applyBorder="1" applyAlignment="1" applyProtection="1">
      <alignment horizontal="center" vertical="center"/>
      <protection hidden="1"/>
    </xf>
    <xf numFmtId="166" fontId="1" fillId="4" borderId="65" xfId="0" applyNumberFormat="1" applyFont="1" applyFill="1" applyBorder="1" applyAlignment="1" applyProtection="1">
      <alignment horizontal="center" vertical="center"/>
      <protection hidden="1"/>
    </xf>
    <xf numFmtId="166" fontId="1" fillId="4" borderId="66" xfId="0" applyNumberFormat="1" applyFont="1" applyFill="1" applyBorder="1" applyAlignment="1" applyProtection="1">
      <alignment horizontal="center" vertical="center"/>
      <protection hidden="1"/>
    </xf>
    <xf numFmtId="170" fontId="1" fillId="4" borderId="65" xfId="0" applyNumberFormat="1" applyFont="1" applyFill="1" applyBorder="1" applyAlignment="1" applyProtection="1">
      <alignment horizontal="center" vertical="center"/>
      <protection hidden="1"/>
    </xf>
    <xf numFmtId="168" fontId="1" fillId="4" borderId="67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Protection="1">
      <protection hidden="1"/>
    </xf>
    <xf numFmtId="0" fontId="1" fillId="0" borderId="0" xfId="0" applyFont="1" applyAlignment="1" applyProtection="1">
      <alignment shrinkToFit="1"/>
      <protection hidden="1"/>
    </xf>
    <xf numFmtId="171" fontId="1" fillId="0" borderId="11" xfId="0" applyNumberFormat="1" applyFont="1" applyBorder="1" applyProtection="1">
      <protection hidden="1"/>
    </xf>
    <xf numFmtId="0" fontId="1" fillId="0" borderId="11" xfId="0" applyFont="1" applyBorder="1" applyProtection="1">
      <protection hidden="1"/>
    </xf>
    <xf numFmtId="0" fontId="20" fillId="0" borderId="0" xfId="0" applyFont="1" applyAlignment="1" applyProtection="1">
      <alignment horizontal="left"/>
      <protection hidden="1"/>
    </xf>
    <xf numFmtId="0" fontId="20" fillId="0" borderId="0" xfId="0" applyFont="1" applyProtection="1">
      <protection hidden="1"/>
    </xf>
    <xf numFmtId="171" fontId="21" fillId="6" borderId="0" xfId="1" applyNumberFormat="1" applyFont="1" applyFill="1" applyBorder="1" applyAlignment="1" applyProtection="1">
      <alignment horizontal="center"/>
      <protection hidden="1"/>
    </xf>
    <xf numFmtId="172" fontId="21" fillId="0" borderId="0" xfId="0" applyNumberFormat="1" applyFont="1" applyAlignment="1" applyProtection="1">
      <alignment horizontal="center"/>
      <protection hidden="1"/>
    </xf>
    <xf numFmtId="170" fontId="1" fillId="4" borderId="69" xfId="0" applyNumberFormat="1" applyFont="1" applyFill="1" applyBorder="1" applyAlignment="1" applyProtection="1">
      <alignment horizontal="center" vertical="center"/>
      <protection hidden="1"/>
    </xf>
    <xf numFmtId="170" fontId="1" fillId="4" borderId="2" xfId="0" applyNumberFormat="1" applyFont="1" applyFill="1" applyBorder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right" textRotation="90"/>
      <protection hidden="1"/>
    </xf>
    <xf numFmtId="1" fontId="24" fillId="0" borderId="0" xfId="0" applyNumberFormat="1" applyFont="1" applyProtection="1">
      <protection hidden="1"/>
    </xf>
    <xf numFmtId="0" fontId="24" fillId="0" borderId="0" xfId="0" applyFont="1" applyProtection="1">
      <protection hidden="1"/>
    </xf>
    <xf numFmtId="173" fontId="24" fillId="0" borderId="0" xfId="0" applyNumberFormat="1" applyFont="1" applyProtection="1">
      <protection hidden="1"/>
    </xf>
    <xf numFmtId="0" fontId="9" fillId="0" borderId="5" xfId="0" applyFont="1" applyBorder="1" applyAlignment="1" applyProtection="1">
      <alignment horizontal="center" vertical="center" textRotation="90" wrapText="1"/>
      <protection hidden="1"/>
    </xf>
    <xf numFmtId="0" fontId="9" fillId="0" borderId="8" xfId="0" applyFont="1" applyBorder="1" applyAlignment="1" applyProtection="1">
      <alignment horizontal="center" vertical="center" textRotation="90"/>
      <protection hidden="1"/>
    </xf>
    <xf numFmtId="174" fontId="1" fillId="0" borderId="37" xfId="0" applyNumberFormat="1" applyFont="1" applyBorder="1" applyAlignment="1" applyProtection="1">
      <alignment horizontal="center" vertical="center"/>
      <protection hidden="1"/>
    </xf>
    <xf numFmtId="166" fontId="1" fillId="0" borderId="37" xfId="0" applyNumberFormat="1" applyFont="1" applyBorder="1" applyAlignment="1" applyProtection="1">
      <alignment horizontal="center" vertical="center"/>
      <protection hidden="1"/>
    </xf>
    <xf numFmtId="167" fontId="1" fillId="0" borderId="37" xfId="0" applyNumberFormat="1" applyFont="1" applyBorder="1" applyAlignment="1" applyProtection="1">
      <alignment horizontal="center" vertical="center"/>
      <protection hidden="1"/>
    </xf>
    <xf numFmtId="167" fontId="1" fillId="0" borderId="68" xfId="0" applyNumberFormat="1" applyFont="1" applyBorder="1" applyAlignment="1" applyProtection="1">
      <alignment horizontal="center" vertical="center"/>
      <protection hidden="1"/>
    </xf>
    <xf numFmtId="168" fontId="1" fillId="0" borderId="38" xfId="0" applyNumberFormat="1" applyFont="1" applyBorder="1" applyAlignment="1" applyProtection="1">
      <alignment horizontal="center" vertical="center"/>
      <protection hidden="1"/>
    </xf>
    <xf numFmtId="166" fontId="1" fillId="8" borderId="37" xfId="0" applyNumberFormat="1" applyFont="1" applyFill="1" applyBorder="1" applyAlignment="1" applyProtection="1">
      <alignment horizontal="center" vertical="center"/>
      <protection hidden="1"/>
    </xf>
    <xf numFmtId="0" fontId="25" fillId="2" borderId="0" xfId="0" applyFont="1" applyFill="1" applyAlignment="1" applyProtection="1">
      <alignment horizontal="left"/>
      <protection hidden="1"/>
    </xf>
    <xf numFmtId="0" fontId="16" fillId="0" borderId="0" xfId="0" applyFont="1" applyAlignment="1" applyProtection="1">
      <alignment vertical="center"/>
      <protection hidden="1"/>
    </xf>
    <xf numFmtId="0" fontId="27" fillId="12" borderId="0" xfId="0" applyFont="1" applyFill="1" applyAlignment="1" applyProtection="1">
      <alignment horizontal="left" vertical="center"/>
      <protection hidden="1"/>
    </xf>
    <xf numFmtId="0" fontId="27" fillId="12" borderId="0" xfId="0" applyFont="1" applyFill="1" applyAlignment="1" applyProtection="1">
      <alignment horizontal="left" vertical="center"/>
      <protection hidden="1"/>
    </xf>
    <xf numFmtId="0" fontId="0" fillId="12" borderId="0" xfId="0" applyFill="1" applyProtection="1">
      <protection hidden="1"/>
    </xf>
    <xf numFmtId="0" fontId="16" fillId="12" borderId="0" xfId="0" applyFont="1" applyFill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9" fillId="3" borderId="48" xfId="0" applyFont="1" applyFill="1" applyBorder="1" applyAlignment="1" applyProtection="1">
      <alignment horizontal="center" vertical="center" textRotation="90" wrapText="1"/>
      <protection hidden="1"/>
    </xf>
    <xf numFmtId="0" fontId="9" fillId="3" borderId="71" xfId="0" applyFont="1" applyFill="1" applyBorder="1" applyAlignment="1" applyProtection="1">
      <alignment horizontal="center" vertical="center" textRotation="90" wrapText="1"/>
      <protection hidden="1"/>
    </xf>
    <xf numFmtId="0" fontId="9" fillId="3" borderId="72" xfId="0" applyFont="1" applyFill="1" applyBorder="1" applyAlignment="1" applyProtection="1">
      <alignment horizontal="center" vertical="center" textRotation="90" wrapText="1"/>
      <protection hidden="1"/>
    </xf>
    <xf numFmtId="0" fontId="9" fillId="0" borderId="73" xfId="0" applyFont="1" applyBorder="1" applyAlignment="1" applyProtection="1">
      <alignment horizontal="center" vertical="center" wrapText="1"/>
      <protection hidden="1"/>
    </xf>
    <xf numFmtId="0" fontId="9" fillId="0" borderId="11" xfId="0" applyFont="1" applyBorder="1" applyAlignment="1" applyProtection="1">
      <alignment horizontal="center" vertical="center" wrapText="1"/>
      <protection hidden="1"/>
    </xf>
    <xf numFmtId="0" fontId="9" fillId="0" borderId="74" xfId="0" applyFont="1" applyBorder="1" applyAlignment="1" applyProtection="1">
      <alignment horizontal="center" vertical="center" wrapText="1"/>
      <protection hidden="1"/>
    </xf>
    <xf numFmtId="0" fontId="9" fillId="0" borderId="72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9" fillId="0" borderId="75" xfId="0" applyFont="1" applyBorder="1" applyAlignment="1" applyProtection="1">
      <alignment horizontal="center" vertical="center" wrapText="1"/>
      <protection hidden="1"/>
    </xf>
    <xf numFmtId="0" fontId="18" fillId="0" borderId="11" xfId="2" applyFont="1" applyBorder="1" applyAlignment="1">
      <alignment horizontal="left" wrapText="1"/>
    </xf>
    <xf numFmtId="1" fontId="1" fillId="0" borderId="51" xfId="0" applyNumberFormat="1" applyFont="1" applyBorder="1" applyAlignment="1" applyProtection="1">
      <alignment horizontal="center" vertical="center"/>
      <protection locked="0"/>
    </xf>
    <xf numFmtId="1" fontId="1" fillId="0" borderId="18" xfId="0" applyNumberFormat="1" applyFont="1" applyBorder="1" applyAlignment="1" applyProtection="1">
      <alignment horizontal="center" vertical="center"/>
      <protection locked="0"/>
    </xf>
    <xf numFmtId="0" fontId="9" fillId="3" borderId="19" xfId="0" applyFont="1" applyFill="1" applyBorder="1" applyAlignment="1" applyProtection="1">
      <alignment horizontal="center" wrapText="1"/>
      <protection hidden="1"/>
    </xf>
    <xf numFmtId="0" fontId="9" fillId="3" borderId="20" xfId="0" applyFont="1" applyFill="1" applyBorder="1" applyAlignment="1" applyProtection="1">
      <alignment horizontal="center" wrapText="1"/>
      <protection hidden="1"/>
    </xf>
    <xf numFmtId="0" fontId="9" fillId="3" borderId="13" xfId="0" applyFont="1" applyFill="1" applyBorder="1" applyAlignment="1" applyProtection="1">
      <alignment horizontal="center" vertical="center" wrapText="1"/>
      <protection hidden="1"/>
    </xf>
    <xf numFmtId="0" fontId="9" fillId="3" borderId="14" xfId="0" applyFont="1" applyFill="1" applyBorder="1" applyAlignment="1" applyProtection="1">
      <alignment horizontal="center" vertical="center" wrapText="1"/>
      <protection hidden="1"/>
    </xf>
    <xf numFmtId="0" fontId="9" fillId="3" borderId="15" xfId="0" applyFont="1" applyFill="1" applyBorder="1" applyAlignment="1" applyProtection="1">
      <alignment horizontal="center" vertical="center" wrapText="1"/>
      <protection hidden="1"/>
    </xf>
    <xf numFmtId="0" fontId="9" fillId="3" borderId="17" xfId="0" applyFont="1" applyFill="1" applyBorder="1" applyAlignment="1" applyProtection="1">
      <alignment horizontal="center" vertical="center" textRotation="90"/>
      <protection hidden="1"/>
    </xf>
    <xf numFmtId="0" fontId="9" fillId="3" borderId="18" xfId="0" applyFont="1" applyFill="1" applyBorder="1" applyAlignment="1" applyProtection="1">
      <alignment horizontal="center" shrinkToFit="1"/>
      <protection hidden="1"/>
    </xf>
    <xf numFmtId="0" fontId="9" fillId="3" borderId="18" xfId="0" applyFont="1" applyFill="1" applyBorder="1" applyAlignment="1" applyProtection="1">
      <alignment horizontal="center" wrapText="1"/>
      <protection hidden="1"/>
    </xf>
    <xf numFmtId="0" fontId="8" fillId="9" borderId="0" xfId="0" applyFont="1" applyFill="1" applyAlignment="1" applyProtection="1">
      <alignment vertical="center"/>
      <protection hidden="1"/>
    </xf>
    <xf numFmtId="0" fontId="16" fillId="10" borderId="0" xfId="0" applyFont="1" applyFill="1" applyAlignment="1" applyProtection="1">
      <alignment vertical="center"/>
      <protection hidden="1"/>
    </xf>
    <xf numFmtId="0" fontId="8" fillId="11" borderId="0" xfId="0" applyFont="1" applyFill="1" applyAlignment="1" applyProtection="1">
      <alignment horizontal="left" vertical="center"/>
      <protection hidden="1"/>
    </xf>
    <xf numFmtId="0" fontId="9" fillId="2" borderId="0" xfId="0" applyFont="1" applyFill="1" applyAlignment="1" applyProtection="1">
      <alignment horizontal="center"/>
      <protection hidden="1"/>
    </xf>
    <xf numFmtId="0" fontId="9" fillId="3" borderId="3" xfId="0" applyFont="1" applyFill="1" applyBorder="1" applyAlignment="1" applyProtection="1">
      <alignment horizontal="center" vertical="center"/>
      <protection hidden="1"/>
    </xf>
    <xf numFmtId="0" fontId="9" fillId="3" borderId="4" xfId="0" applyFont="1" applyFill="1" applyBorder="1" applyAlignment="1" applyProtection="1">
      <alignment horizontal="center" vertical="center"/>
      <protection hidden="1"/>
    </xf>
    <xf numFmtId="0" fontId="9" fillId="3" borderId="5" xfId="0" applyFont="1" applyFill="1" applyBorder="1" applyAlignment="1" applyProtection="1">
      <alignment horizontal="center" vertical="center" wrapText="1"/>
      <protection hidden="1"/>
    </xf>
    <xf numFmtId="0" fontId="9" fillId="3" borderId="6" xfId="0" applyFont="1" applyFill="1" applyBorder="1" applyAlignment="1" applyProtection="1">
      <alignment horizontal="center" vertical="center" wrapText="1"/>
      <protection hidden="1"/>
    </xf>
    <xf numFmtId="0" fontId="9" fillId="3" borderId="7" xfId="0" applyFont="1" applyFill="1" applyBorder="1" applyAlignment="1" applyProtection="1">
      <alignment horizontal="center"/>
      <protection hidden="1"/>
    </xf>
    <xf numFmtId="0" fontId="9" fillId="3" borderId="4" xfId="0" applyFont="1" applyFill="1" applyBorder="1" applyAlignment="1" applyProtection="1">
      <alignment horizontal="center" vertical="center" textRotation="90" wrapText="1"/>
      <protection hidden="1"/>
    </xf>
    <xf numFmtId="0" fontId="9" fillId="3" borderId="8" xfId="0" applyFont="1" applyFill="1" applyBorder="1" applyAlignment="1" applyProtection="1">
      <alignment horizontal="center" vertical="center" textRotation="90" wrapText="1"/>
      <protection hidden="1"/>
    </xf>
    <xf numFmtId="0" fontId="9" fillId="3" borderId="10" xfId="0" applyFont="1" applyFill="1" applyBorder="1" applyAlignment="1" applyProtection="1">
      <alignment horizontal="center" wrapText="1"/>
      <protection hidden="1"/>
    </xf>
    <xf numFmtId="0" fontId="9" fillId="3" borderId="11" xfId="0" applyFont="1" applyFill="1" applyBorder="1" applyAlignment="1" applyProtection="1">
      <alignment horizontal="center" wrapText="1"/>
      <protection hidden="1"/>
    </xf>
    <xf numFmtId="0" fontId="9" fillId="3" borderId="10" xfId="0" applyFont="1" applyFill="1" applyBorder="1" applyAlignment="1" applyProtection="1">
      <alignment horizontal="center" vertical="center" textRotation="90" wrapText="1"/>
      <protection hidden="1"/>
    </xf>
    <xf numFmtId="0" fontId="14" fillId="3" borderId="12" xfId="0" applyFont="1" applyFill="1" applyBorder="1" applyAlignment="1" applyProtection="1">
      <alignment horizontal="center" vertical="center" wrapText="1"/>
      <protection hidden="1"/>
    </xf>
    <xf numFmtId="0" fontId="9" fillId="3" borderId="17" xfId="0" applyFont="1" applyFill="1" applyBorder="1" applyAlignment="1" applyProtection="1">
      <alignment horizontal="center" vertical="center" textRotation="90" wrapText="1"/>
      <protection hidden="1"/>
    </xf>
    <xf numFmtId="0" fontId="9" fillId="3" borderId="41" xfId="0" applyFont="1" applyFill="1" applyBorder="1" applyAlignment="1" applyProtection="1">
      <alignment horizontal="center" vertical="center" textRotation="90" wrapText="1"/>
      <protection hidden="1"/>
    </xf>
    <xf numFmtId="0" fontId="9" fillId="3" borderId="70" xfId="0" applyFont="1" applyFill="1" applyBorder="1" applyAlignment="1" applyProtection="1">
      <alignment horizontal="center" vertical="center" textRotation="90" wrapText="1"/>
      <protection hidden="1"/>
    </xf>
    <xf numFmtId="0" fontId="9" fillId="3" borderId="12" xfId="0" applyFont="1" applyFill="1" applyBorder="1" applyAlignment="1" applyProtection="1">
      <alignment horizontal="center" vertical="center"/>
      <protection hidden="1"/>
    </xf>
  </cellXfs>
  <cellStyles count="3">
    <cellStyle name="Mena" xfId="1" builtinId="4"/>
    <cellStyle name="Normálna" xfId="0" builtinId="0"/>
    <cellStyle name="Vysvetľujúci text" xfId="2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DD0806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676800</xdr:colOff>
      <xdr:row>18</xdr:row>
      <xdr:rowOff>19440</xdr:rowOff>
    </xdr:from>
    <xdr:to>
      <xdr:col>2</xdr:col>
      <xdr:colOff>208080</xdr:colOff>
      <xdr:row>22</xdr:row>
      <xdr:rowOff>49200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48960" y="5299920"/>
          <a:ext cx="894240" cy="723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0160" tIns="20160" rIns="20160" bIns="20160"/>
        <a:lstStyle/>
        <a:p>
          <a:pPr>
            <a:lnSpc>
              <a:spcPct val="100000"/>
            </a:lnSpc>
          </a:pPr>
          <a:r>
            <a:rPr lang="en-GB" sz="2000" b="0" strike="noStrike" spc="-1">
              <a:solidFill>
                <a:srgbClr val="DD0806"/>
              </a:solidFill>
              <a:latin typeface="Calibri"/>
            </a:rPr>
            <a:t>VZOR</a:t>
          </a:r>
          <a:endParaRPr lang="en-GB" sz="20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8"/>
  <sheetViews>
    <sheetView showGridLines="0" tabSelected="1" topLeftCell="C1" zoomScaleNormal="100" workbookViewId="0">
      <selection activeCell="C26" sqref="C26:AA26"/>
    </sheetView>
  </sheetViews>
  <sheetFormatPr defaultRowHeight="12.75"/>
  <cols>
    <col min="1" max="1" width="3.85546875" style="2" customWidth="1"/>
    <col min="2" max="2" width="19.28515625" style="2" customWidth="1"/>
    <col min="3" max="3" width="11.5703125" style="2"/>
    <col min="4" max="4" width="11.7109375" style="2" customWidth="1"/>
    <col min="5" max="5" width="14.140625" style="2" customWidth="1"/>
    <col min="6" max="6" width="7.5703125" style="2" customWidth="1"/>
    <col min="7" max="7" width="18.28515625" style="2" customWidth="1"/>
    <col min="8" max="8" width="14" style="2" customWidth="1"/>
    <col min="9" max="9" width="26.85546875" style="2" customWidth="1"/>
    <col min="10" max="10" width="6.85546875" style="2" customWidth="1"/>
    <col min="11" max="11" width="10.140625" style="2" customWidth="1"/>
    <col min="12" max="12" width="10" style="3" hidden="1" customWidth="1"/>
    <col min="13" max="13" width="9" style="4" hidden="1" customWidth="1"/>
    <col min="14" max="17" width="3.7109375" style="4" customWidth="1"/>
    <col min="18" max="18" width="3.7109375" style="4" hidden="1" customWidth="1"/>
    <col min="19" max="20" width="3.7109375" style="4" customWidth="1"/>
    <col min="21" max="21" width="4.140625" style="2" customWidth="1"/>
    <col min="22" max="26" width="3.7109375" style="2" customWidth="1"/>
    <col min="27" max="27" width="3.7109375" style="2" hidden="1" customWidth="1"/>
    <col min="28" max="28" width="4.5703125" style="2" customWidth="1"/>
    <col min="29" max="29" width="11" style="2" customWidth="1"/>
    <col min="30" max="30" width="10.7109375" style="2" customWidth="1"/>
    <col min="31" max="31" width="22.5703125" style="2" customWidth="1"/>
    <col min="32" max="32" width="8.7109375" style="2" customWidth="1"/>
    <col min="33" max="33" width="11" style="2" customWidth="1"/>
    <col min="34" max="34" width="5.7109375" style="2" customWidth="1"/>
    <col min="35" max="36" width="6" style="2" customWidth="1"/>
    <col min="37" max="37" width="9.42578125" style="2" customWidth="1"/>
    <col min="38" max="39" width="3.7109375" style="2" customWidth="1"/>
    <col min="40" max="40" width="4.140625" style="2" customWidth="1"/>
    <col min="41" max="44" width="3.7109375" style="2" customWidth="1"/>
    <col min="45" max="46" width="3.85546875" style="2" customWidth="1"/>
    <col min="47" max="1022" width="9" style="2" customWidth="1"/>
    <col min="1023" max="1025" width="11.5703125"/>
  </cols>
  <sheetData>
    <row r="1" spans="1:1024" ht="47.25" customHeight="1">
      <c r="A1" s="5"/>
      <c r="B1" s="6"/>
      <c r="C1" s="7" t="s">
        <v>53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8"/>
      <c r="AL1" s="9"/>
      <c r="AM1" s="9"/>
      <c r="AN1" s="9"/>
      <c r="AO1" s="9"/>
      <c r="AP1" s="10"/>
      <c r="AQ1" s="10"/>
      <c r="AR1" s="10"/>
      <c r="AS1" s="10"/>
      <c r="AT1" s="10"/>
      <c r="AU1" s="10"/>
      <c r="AV1" s="10"/>
    </row>
    <row r="2" spans="1:1024" ht="18">
      <c r="A2" s="11"/>
      <c r="B2" s="5"/>
      <c r="C2" s="5"/>
      <c r="D2" s="12" t="s">
        <v>54</v>
      </c>
      <c r="E2" s="5"/>
      <c r="F2" s="13"/>
      <c r="G2" s="14"/>
      <c r="H2" s="14"/>
      <c r="I2" s="14"/>
      <c r="J2" s="5"/>
      <c r="K2" s="5"/>
      <c r="L2" s="15"/>
      <c r="M2" s="16"/>
      <c r="N2" s="16"/>
      <c r="O2" s="16"/>
      <c r="P2" s="16"/>
      <c r="Q2" s="16"/>
      <c r="R2" s="16"/>
      <c r="S2" s="16"/>
      <c r="T2" s="16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207"/>
      <c r="AG2" s="207"/>
      <c r="AH2" s="1"/>
      <c r="AI2" s="1"/>
      <c r="AJ2" s="1"/>
      <c r="AK2" s="17"/>
    </row>
    <row r="3" spans="1:1024" ht="13.5" customHeight="1">
      <c r="A3" s="18"/>
      <c r="B3" s="18"/>
      <c r="C3" s="19"/>
      <c r="D3" s="20"/>
      <c r="E3" s="5"/>
      <c r="F3" s="5"/>
      <c r="G3" s="5"/>
      <c r="H3" s="5"/>
      <c r="I3" s="5"/>
      <c r="J3" s="5"/>
      <c r="K3" s="5"/>
      <c r="L3" s="15"/>
      <c r="M3" s="16"/>
      <c r="N3" s="16"/>
      <c r="O3" s="16"/>
      <c r="P3" s="16"/>
      <c r="Q3" s="16"/>
      <c r="R3" s="16"/>
      <c r="S3" s="16"/>
      <c r="T3" s="16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1"/>
      <c r="AG3" s="1"/>
      <c r="AH3" s="1"/>
      <c r="AI3" s="1"/>
      <c r="AJ3" s="1"/>
      <c r="AK3" s="17"/>
    </row>
    <row r="4" spans="1:1024" ht="13.5" customHeight="1" thickBot="1">
      <c r="A4" s="18"/>
      <c r="B4" s="177" t="s">
        <v>60</v>
      </c>
      <c r="C4" s="21"/>
      <c r="D4" s="21"/>
      <c r="E4" s="5"/>
      <c r="F4" s="5"/>
      <c r="G4" s="5"/>
      <c r="H4" s="22"/>
      <c r="I4" s="22"/>
      <c r="J4" s="5"/>
      <c r="K4" s="5"/>
      <c r="L4" s="15"/>
      <c r="M4" s="16"/>
      <c r="N4" s="16"/>
      <c r="O4" s="16"/>
      <c r="P4" s="16"/>
      <c r="Q4" s="16"/>
      <c r="R4" s="16"/>
      <c r="S4" s="16"/>
      <c r="T4" s="16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1"/>
      <c r="AG4" s="1"/>
      <c r="AH4" s="1"/>
      <c r="AI4" s="1"/>
      <c r="AJ4" s="1"/>
      <c r="AK4" s="17"/>
      <c r="AL4" s="23"/>
      <c r="AM4" s="23"/>
      <c r="AN4" s="23"/>
      <c r="AO4" s="23"/>
      <c r="AP4" s="23"/>
      <c r="AQ4" s="23"/>
      <c r="AR4" s="23"/>
    </row>
    <row r="5" spans="1:1024" s="26" customFormat="1" ht="13.5" customHeight="1" thickBot="1">
      <c r="A5" s="208" t="s">
        <v>0</v>
      </c>
      <c r="B5" s="208" t="s">
        <v>1</v>
      </c>
      <c r="C5" s="209" t="s">
        <v>2</v>
      </c>
      <c r="D5" s="210" t="s">
        <v>3</v>
      </c>
      <c r="E5" s="211" t="s">
        <v>4</v>
      </c>
      <c r="F5" s="211"/>
      <c r="G5" s="211"/>
      <c r="H5" s="212" t="s">
        <v>5</v>
      </c>
      <c r="I5" s="212"/>
      <c r="J5" s="213" t="s">
        <v>6</v>
      </c>
      <c r="K5" s="213" t="s">
        <v>62</v>
      </c>
      <c r="L5" s="214" t="s">
        <v>7</v>
      </c>
      <c r="M5" s="24" t="s">
        <v>8</v>
      </c>
      <c r="N5" s="215" t="s">
        <v>9</v>
      </c>
      <c r="O5" s="215"/>
      <c r="P5" s="215"/>
      <c r="Q5" s="215"/>
      <c r="R5" s="215"/>
      <c r="S5" s="216" t="s">
        <v>10</v>
      </c>
      <c r="T5" s="216"/>
      <c r="U5" s="216"/>
      <c r="V5" s="216"/>
      <c r="W5" s="216"/>
      <c r="X5" s="216"/>
      <c r="Y5" s="216"/>
      <c r="Z5" s="216"/>
      <c r="AA5" s="216"/>
      <c r="AB5" s="217" t="s">
        <v>11</v>
      </c>
      <c r="AC5" s="218" t="s">
        <v>12</v>
      </c>
      <c r="AD5" s="219" t="s">
        <v>57</v>
      </c>
      <c r="AE5" s="222" t="s">
        <v>13</v>
      </c>
      <c r="AF5" s="184" t="s">
        <v>58</v>
      </c>
      <c r="AG5" s="187" t="s">
        <v>59</v>
      </c>
      <c r="AH5" s="188"/>
      <c r="AI5" s="188"/>
      <c r="AJ5" s="188"/>
      <c r="AK5" s="189"/>
      <c r="AL5" s="25"/>
      <c r="AM5" s="25"/>
      <c r="AN5" s="25"/>
      <c r="AO5" s="25"/>
      <c r="AP5" s="25"/>
      <c r="AQ5" s="25"/>
      <c r="AR5" s="25"/>
      <c r="AMI5"/>
      <c r="AMJ5"/>
    </row>
    <row r="6" spans="1:1024" s="26" customFormat="1" ht="26.45" customHeight="1" thickBot="1">
      <c r="A6" s="208"/>
      <c r="B6" s="208"/>
      <c r="C6" s="209"/>
      <c r="D6" s="210"/>
      <c r="E6" s="198" t="s">
        <v>14</v>
      </c>
      <c r="F6" s="199" t="s">
        <v>15</v>
      </c>
      <c r="G6" s="200" t="s">
        <v>16</v>
      </c>
      <c r="H6" s="27"/>
      <c r="I6" s="28"/>
      <c r="J6" s="213"/>
      <c r="K6" s="213"/>
      <c r="L6" s="214"/>
      <c r="M6" s="201" t="s">
        <v>17</v>
      </c>
      <c r="N6" s="215"/>
      <c r="O6" s="215"/>
      <c r="P6" s="215"/>
      <c r="Q6" s="215"/>
      <c r="R6" s="215"/>
      <c r="S6" s="29" t="s">
        <v>18</v>
      </c>
      <c r="T6" s="202" t="s">
        <v>19</v>
      </c>
      <c r="U6" s="202"/>
      <c r="V6" s="203" t="s">
        <v>20</v>
      </c>
      <c r="W6" s="203"/>
      <c r="X6" s="196" t="s">
        <v>21</v>
      </c>
      <c r="Y6" s="196"/>
      <c r="Z6" s="197" t="s">
        <v>61</v>
      </c>
      <c r="AA6" s="196"/>
      <c r="AB6" s="217"/>
      <c r="AC6" s="218"/>
      <c r="AD6" s="220"/>
      <c r="AE6" s="222"/>
      <c r="AF6" s="185"/>
      <c r="AG6" s="190"/>
      <c r="AH6" s="191"/>
      <c r="AI6" s="191"/>
      <c r="AJ6" s="191"/>
      <c r="AK6" s="192"/>
      <c r="AL6" s="25"/>
      <c r="AM6" s="25"/>
      <c r="AN6" s="25"/>
      <c r="AO6" s="25"/>
      <c r="AP6" s="25"/>
      <c r="AQ6" s="25"/>
      <c r="AR6" s="25"/>
      <c r="AMI6"/>
      <c r="AMJ6"/>
    </row>
    <row r="7" spans="1:1024" s="26" customFormat="1" ht="127.5" customHeight="1" thickBot="1">
      <c r="A7" s="208"/>
      <c r="B7" s="208"/>
      <c r="C7" s="209"/>
      <c r="D7" s="210"/>
      <c r="E7" s="198"/>
      <c r="F7" s="199"/>
      <c r="G7" s="200"/>
      <c r="H7" s="30" t="s">
        <v>23</v>
      </c>
      <c r="I7" s="31" t="s">
        <v>24</v>
      </c>
      <c r="J7" s="213"/>
      <c r="K7" s="213"/>
      <c r="L7" s="214"/>
      <c r="M7" s="201"/>
      <c r="N7" s="32" t="s">
        <v>25</v>
      </c>
      <c r="O7" s="33" t="s">
        <v>19</v>
      </c>
      <c r="P7" s="34" t="s">
        <v>20</v>
      </c>
      <c r="Q7" s="34" t="s">
        <v>21</v>
      </c>
      <c r="R7" s="35" t="s">
        <v>22</v>
      </c>
      <c r="S7" s="36" t="s">
        <v>26</v>
      </c>
      <c r="T7" s="37" t="s">
        <v>27</v>
      </c>
      <c r="U7" s="36" t="s">
        <v>26</v>
      </c>
      <c r="V7" s="37" t="s">
        <v>27</v>
      </c>
      <c r="W7" s="36" t="s">
        <v>26</v>
      </c>
      <c r="X7" s="37" t="s">
        <v>27</v>
      </c>
      <c r="Y7" s="36" t="s">
        <v>26</v>
      </c>
      <c r="Z7" s="37" t="s">
        <v>27</v>
      </c>
      <c r="AA7" s="36" t="s">
        <v>26</v>
      </c>
      <c r="AB7" s="217"/>
      <c r="AC7" s="218"/>
      <c r="AD7" s="221"/>
      <c r="AE7" s="222"/>
      <c r="AF7" s="186"/>
      <c r="AG7" s="169" t="s">
        <v>28</v>
      </c>
      <c r="AH7" s="169" t="s">
        <v>26</v>
      </c>
      <c r="AI7" s="169" t="s">
        <v>29</v>
      </c>
      <c r="AJ7" s="169" t="s">
        <v>56</v>
      </c>
      <c r="AK7" s="170" t="s">
        <v>30</v>
      </c>
      <c r="AL7" s="165"/>
      <c r="AM7" s="165" t="s">
        <v>31</v>
      </c>
      <c r="AN7" s="165" t="s">
        <v>32</v>
      </c>
      <c r="AO7" s="165" t="s">
        <v>33</v>
      </c>
      <c r="AP7" s="165" t="s">
        <v>55</v>
      </c>
      <c r="AQ7" s="165"/>
      <c r="AR7" s="38"/>
      <c r="AS7" s="39"/>
      <c r="AMI7"/>
      <c r="AMJ7"/>
    </row>
    <row r="8" spans="1:1024" ht="13.9" customHeight="1">
      <c r="A8" s="40">
        <v>1</v>
      </c>
      <c r="B8" s="41"/>
      <c r="C8" s="42"/>
      <c r="D8" s="43"/>
      <c r="E8" s="44"/>
      <c r="F8" s="45"/>
      <c r="G8" s="43"/>
      <c r="H8" s="46"/>
      <c r="I8" s="46"/>
      <c r="J8" s="47"/>
      <c r="K8" s="48"/>
      <c r="L8" s="48"/>
      <c r="M8" s="49"/>
      <c r="N8" s="50"/>
      <c r="O8" s="51"/>
      <c r="P8" s="52"/>
      <c r="Q8" s="53"/>
      <c r="R8" s="54"/>
      <c r="S8" s="55"/>
      <c r="T8" s="56"/>
      <c r="U8" s="57"/>
      <c r="V8" s="56">
        <f>IFERROR(IF(O8="",0,IF(O8=0,0,IF(O8=1,1,""))),"-")</f>
        <v>0</v>
      </c>
      <c r="W8" s="57"/>
      <c r="X8" s="56"/>
      <c r="Y8" s="57"/>
      <c r="Z8" s="58">
        <f>IFERROR(IF(Q8="",0,IF(Q8=0,0,IF(Q8=1,1,""))),"-")</f>
        <v>0</v>
      </c>
      <c r="AA8" s="59"/>
      <c r="AB8" s="59"/>
      <c r="AC8" s="60" t="s">
        <v>34</v>
      </c>
      <c r="AD8" s="60"/>
      <c r="AE8" s="61"/>
      <c r="AF8" s="176" t="str">
        <f>IF(B8&lt;&gt;"",IF(AD8="Áno",5,IF(J8&lt;&gt;"",25,30)),"")</f>
        <v/>
      </c>
      <c r="AG8" s="171" t="str">
        <f>IF(OR(N8&lt;&gt;0,O8&lt;&gt;0,P8&lt;&gt;0,Q8&lt;&gt;0,R8&lt;&gt;0),(IF(AND(AO8&lt;&gt;0),SUM(AN8:AP8),"Vyber stravu")),"")</f>
        <v/>
      </c>
      <c r="AH8" s="172">
        <f>IF(AB8=1,SUM(S8+U8+W8+Y8+AA8)*10,SUM(S8+U8+W8+Y8+AA8)*15)</f>
        <v>0</v>
      </c>
      <c r="AI8" s="173">
        <f>SUM(N8+O8+P8+Q8+R8)*3.5</f>
        <v>0</v>
      </c>
      <c r="AJ8" s="174" t="str">
        <f>IF(B8&lt;&gt;"",IF(K8&lt;&gt;"",0,SUM(N8+O8+P8+Q8+R8)*1),"")</f>
        <v/>
      </c>
      <c r="AK8" s="175">
        <f>SUM(AG8:AJ8)</f>
        <v>0</v>
      </c>
      <c r="AL8" s="166"/>
      <c r="AM8" s="167">
        <f>IF(K8&lt;&gt;"",1,0)</f>
        <v>0</v>
      </c>
      <c r="AN8" s="167">
        <f>IF(AM8=1,SUM(N8:R8)*13,SUM(N8:R8)*26)</f>
        <v>0</v>
      </c>
      <c r="AO8" s="166">
        <f>SUM((T8+V8+X8+Z8)*9)</f>
        <v>0</v>
      </c>
      <c r="AP8" s="168">
        <f>IF(OR(N8=1,O8=1,P8=1,Q8=1,R8=1),2.5,0)</f>
        <v>0</v>
      </c>
      <c r="AQ8" s="167"/>
      <c r="AR8" s="23"/>
    </row>
    <row r="9" spans="1:1024" ht="13.7" customHeight="1">
      <c r="A9" s="64">
        <v>2</v>
      </c>
      <c r="B9" s="41"/>
      <c r="C9" s="42"/>
      <c r="D9" s="43"/>
      <c r="E9" s="44"/>
      <c r="F9" s="45"/>
      <c r="G9" s="43"/>
      <c r="H9" s="46"/>
      <c r="I9" s="46"/>
      <c r="J9" s="47"/>
      <c r="K9" s="48"/>
      <c r="L9" s="48"/>
      <c r="M9" s="65"/>
      <c r="N9" s="50"/>
      <c r="O9" s="51"/>
      <c r="P9" s="52"/>
      <c r="Q9" s="53"/>
      <c r="R9" s="54"/>
      <c r="S9" s="66"/>
      <c r="T9" s="56">
        <f>IFERROR(IF(N9="",0,IF(N9=0,0,IF(N9=1,1,""))),"-")</f>
        <v>0</v>
      </c>
      <c r="U9" s="57"/>
      <c r="V9" s="56">
        <f>IFERROR(IF(O9="",0,IF(O9=0,0,IF(O9=1,1,""))),"-")</f>
        <v>0</v>
      </c>
      <c r="W9" s="57"/>
      <c r="X9" s="56">
        <f>IFERROR(IF(P9="",0,IF(P9=0,0,IF(P9=1,1,""))),"-")</f>
        <v>0</v>
      </c>
      <c r="Y9" s="57"/>
      <c r="Z9" s="58">
        <f>IFERROR(IF(Q9="",0,IF(Q9=0,0,IF(Q9=1,1,""))),"-")</f>
        <v>0</v>
      </c>
      <c r="AA9" s="59"/>
      <c r="AB9" s="59"/>
      <c r="AC9" s="67" t="s">
        <v>34</v>
      </c>
      <c r="AD9" s="60"/>
      <c r="AE9" s="68"/>
      <c r="AF9" s="176" t="str">
        <f>IF(B9&lt;&gt;"",IF(AD9="Áno",5,IF(J9&lt;&gt;"",25,30)),"")</f>
        <v/>
      </c>
      <c r="AG9" s="171" t="str">
        <f>IF(OR(N9&lt;&gt;0,O9&lt;&gt;0,P9&lt;&gt;0,Q9&lt;&gt;0,R9&lt;&gt;0),(IF(AND(AO9&lt;&gt;0),SUM(AN9:AP9),"Vyber stravu")),"")</f>
        <v/>
      </c>
      <c r="AH9" s="172">
        <f>IF(AB9=1,SUM(S9+U9+W9+Y9+AA9)*10,SUM(S9+U9+W9+Y9+AA9)*15)</f>
        <v>0</v>
      </c>
      <c r="AI9" s="173">
        <f>SUM(N9+O9+P9+Q9+R9)*3.5</f>
        <v>0</v>
      </c>
      <c r="AJ9" s="174" t="str">
        <f>IF(B9&lt;&gt;"",IF(K9&lt;&gt;"",0,SUM(N9+O9+P9+Q9+R9)*1),"")</f>
        <v/>
      </c>
      <c r="AK9" s="175">
        <f t="shared" ref="AK9:AK12" si="0">SUM(AG9:AJ9)</f>
        <v>0</v>
      </c>
      <c r="AL9" s="166"/>
      <c r="AM9" s="167">
        <f>IF(K9&lt;&gt;"",1,0)</f>
        <v>0</v>
      </c>
      <c r="AN9" s="167">
        <f>IF(AM9=1,SUM(N9:R9)*13,SUM(N9:R9)*26)</f>
        <v>0</v>
      </c>
      <c r="AO9" s="166">
        <f>SUM((T9+V9+X9+Z9)*8)</f>
        <v>0</v>
      </c>
      <c r="AP9" s="168">
        <f>IF(OR(N9=1,O9=1,P9=1,Q9=1,R9=1),2.5,0)</f>
        <v>0</v>
      </c>
      <c r="AQ9" s="167"/>
      <c r="AR9" s="23"/>
    </row>
    <row r="10" spans="1:1024">
      <c r="A10" s="64">
        <v>3</v>
      </c>
      <c r="B10" s="41"/>
      <c r="C10" s="42"/>
      <c r="D10" s="43"/>
      <c r="E10" s="44"/>
      <c r="F10" s="45"/>
      <c r="G10" s="43"/>
      <c r="H10" s="46"/>
      <c r="I10" s="46" t="s">
        <v>35</v>
      </c>
      <c r="J10" s="47"/>
      <c r="K10" s="48"/>
      <c r="L10" s="69"/>
      <c r="M10" s="49"/>
      <c r="N10" s="50"/>
      <c r="O10" s="51"/>
      <c r="P10" s="70"/>
      <c r="Q10" s="52"/>
      <c r="R10" s="71"/>
      <c r="S10" s="66"/>
      <c r="T10" s="56">
        <f>IFERROR(IF(N10="",0,IF(N10=0,0,IF(N10=1,1,""))),"-")</f>
        <v>0</v>
      </c>
      <c r="U10" s="59"/>
      <c r="V10" s="56">
        <f>IFERROR(IF(O10="",0,IF(O10=0,0,IF(O10=1,1,""))),"-")</f>
        <v>0</v>
      </c>
      <c r="W10" s="59"/>
      <c r="X10" s="56">
        <f>IFERROR(IF(P10="",0,IF(P10=0,0,IF(P10=1,1,""))),"-")</f>
        <v>0</v>
      </c>
      <c r="Y10" s="57"/>
      <c r="Z10" s="58">
        <f>IFERROR(IF(Q10="",0,IF(Q10=0,0,IF(Q10=1,1,""))),"-")</f>
        <v>0</v>
      </c>
      <c r="AA10" s="57"/>
      <c r="AB10" s="57"/>
      <c r="AC10" s="60" t="s">
        <v>34</v>
      </c>
      <c r="AD10" s="60"/>
      <c r="AE10" s="61"/>
      <c r="AF10" s="176" t="str">
        <f>IF(B10&lt;&gt;"",IF(AD10="Áno",5,IF(J10&lt;&gt;"",25,30)),"")</f>
        <v/>
      </c>
      <c r="AG10" s="171" t="str">
        <f>IF(OR(N10&lt;&gt;0,O10&lt;&gt;0,P10&lt;&gt;0,Q10&lt;&gt;0,R10&lt;&gt;0),(IF(AND(AO10&lt;&gt;0),SUM(AN10:AP10),"Vyber stravu")),"")</f>
        <v/>
      </c>
      <c r="AH10" s="172">
        <f>IF(AB10=1,SUM(S10+U10+W10+Y10+AA10)*10,SUM(S10+U10+W10+Y10+AA10)*15)</f>
        <v>0</v>
      </c>
      <c r="AI10" s="173">
        <f>SUM(N10+O10+P10+Q10+R10)*3.5</f>
        <v>0</v>
      </c>
      <c r="AJ10" s="174" t="str">
        <f>IF(B10&lt;&gt;"",IF(K10&lt;&gt;"",0,SUM(N10+O10+P10+Q10+R10)*1),"")</f>
        <v/>
      </c>
      <c r="AK10" s="175">
        <f t="shared" si="0"/>
        <v>0</v>
      </c>
      <c r="AL10" s="166"/>
      <c r="AM10" s="167">
        <f>IF(K10&lt;&gt;"",1,0)</f>
        <v>0</v>
      </c>
      <c r="AN10" s="167">
        <f>IF(AM10=1,SUM(N10:R10)*13,SUM(N10:R10)*26)</f>
        <v>0</v>
      </c>
      <c r="AO10" s="166">
        <f>SUM((T10+V10+X10+Z10)*8)</f>
        <v>0</v>
      </c>
      <c r="AP10" s="168">
        <f>IF(OR(N10=1,O10=1,P10=1,Q10=1,R10=1),2.5,0)</f>
        <v>0</v>
      </c>
      <c r="AQ10" s="167"/>
      <c r="AR10" s="23"/>
    </row>
    <row r="11" spans="1:1024">
      <c r="A11" s="64">
        <v>4</v>
      </c>
      <c r="B11" s="41"/>
      <c r="C11" s="42"/>
      <c r="D11" s="43"/>
      <c r="E11" s="44"/>
      <c r="F11" s="45"/>
      <c r="G11" s="43"/>
      <c r="H11" s="46"/>
      <c r="I11" s="46"/>
      <c r="J11" s="47"/>
      <c r="K11" s="48"/>
      <c r="L11" s="69"/>
      <c r="M11" s="49"/>
      <c r="N11" s="50"/>
      <c r="O11" s="51"/>
      <c r="P11" s="70"/>
      <c r="Q11" s="52"/>
      <c r="R11" s="71"/>
      <c r="S11" s="66"/>
      <c r="T11" s="56">
        <f>IFERROR(IF(N11="",0,IF(N11=0,0,IF(N11=1,1,""))),"-")</f>
        <v>0</v>
      </c>
      <c r="U11" s="59"/>
      <c r="V11" s="56">
        <f>IFERROR(IF(O11="",0,IF(O11=0,0,IF(O11=1,1,""))),"-")</f>
        <v>0</v>
      </c>
      <c r="W11" s="59"/>
      <c r="X11" s="56">
        <f>IFERROR(IF(P11="",0,IF(P11=0,0,IF(P11=1,1,""))),"-")</f>
        <v>0</v>
      </c>
      <c r="Y11" s="57"/>
      <c r="Z11" s="58">
        <f>IFERROR(IF(Q11="",0,IF(Q11=0,0,IF(Q11=1,1,""))),"-")</f>
        <v>0</v>
      </c>
      <c r="AA11" s="57"/>
      <c r="AB11" s="57"/>
      <c r="AC11" s="60" t="s">
        <v>34</v>
      </c>
      <c r="AD11" s="60"/>
      <c r="AE11" s="61"/>
      <c r="AF11" s="176" t="str">
        <f>IF(B11&lt;&gt;"",IF(AD11="Áno",5,IF(J11&lt;&gt;"",25,30)),"")</f>
        <v/>
      </c>
      <c r="AG11" s="171" t="str">
        <f>IF(OR(N11&lt;&gt;0,O11&lt;&gt;0,P11&lt;&gt;0,Q11&lt;&gt;0,R11&lt;&gt;0),(IF(AND(AO11&lt;&gt;0),SUM(AN11:AP11),"Vyber stravu")),"")</f>
        <v/>
      </c>
      <c r="AH11" s="172">
        <f>IF(AB11=1,SUM(S11+U11+W11+Y11+AA11)*10,SUM(S11+U11+W11+Y11+AA11)*15)</f>
        <v>0</v>
      </c>
      <c r="AI11" s="173">
        <f>SUM(N11+O11+P11+Q11+R11)*3.5</f>
        <v>0</v>
      </c>
      <c r="AJ11" s="174" t="str">
        <f>IF(B11&lt;&gt;"",IF(K11&lt;&gt;"",0,SUM(N11+O11+P11+Q11+R11)*1),"")</f>
        <v/>
      </c>
      <c r="AK11" s="175">
        <f t="shared" si="0"/>
        <v>0</v>
      </c>
      <c r="AL11" s="166"/>
      <c r="AM11" s="167">
        <f>IF(K11&lt;&gt;"",1,0)</f>
        <v>0</v>
      </c>
      <c r="AN11" s="167">
        <f>IF(AM11=1,SUM(N11:R11)*13,SUM(N11:R11)*26)</f>
        <v>0</v>
      </c>
      <c r="AO11" s="166">
        <f>SUM((T11+V11+X11+Z11)*8)</f>
        <v>0</v>
      </c>
      <c r="AP11" s="168">
        <f>IF(OR(N11=1,O11=1,P11=1,Q11=1,R11=1),2.5,0)</f>
        <v>0</v>
      </c>
      <c r="AQ11" s="167"/>
      <c r="AR11" s="23"/>
    </row>
    <row r="12" spans="1:1024" ht="13.5" thickBot="1">
      <c r="A12" s="72">
        <v>5</v>
      </c>
      <c r="B12" s="73"/>
      <c r="C12" s="74"/>
      <c r="D12" s="75"/>
      <c r="E12" s="76"/>
      <c r="F12" s="77"/>
      <c r="G12" s="75"/>
      <c r="H12" s="78"/>
      <c r="I12" s="78"/>
      <c r="J12" s="79"/>
      <c r="K12" s="80"/>
      <c r="L12" s="81"/>
      <c r="M12" s="82"/>
      <c r="N12" s="83"/>
      <c r="O12" s="84"/>
      <c r="P12" s="85"/>
      <c r="Q12" s="86"/>
      <c r="R12" s="71"/>
      <c r="S12" s="66"/>
      <c r="T12" s="87">
        <f>IFERROR(IF(N12="",0,IF(N12=0,0,IF(N12=1,1,""))),"-")</f>
        <v>0</v>
      </c>
      <c r="U12" s="59"/>
      <c r="V12" s="87">
        <f>IFERROR(IF(O12="",0,IF(O12=0,0,IF(O12=1,1,""))),"-")</f>
        <v>0</v>
      </c>
      <c r="W12" s="59"/>
      <c r="X12" s="87">
        <f>IFERROR(IF(P12="",0,IF(P12=0,0,IF(P12=1,1,""))),"-")</f>
        <v>0</v>
      </c>
      <c r="Y12" s="88"/>
      <c r="Z12" s="87">
        <f>IFERROR(IF(Q12="",0,IF(Q12=0,0,IF(Q12=1,1,""))),"-")</f>
        <v>0</v>
      </c>
      <c r="AA12" s="88"/>
      <c r="AB12" s="88"/>
      <c r="AC12" s="89" t="s">
        <v>34</v>
      </c>
      <c r="AD12" s="89"/>
      <c r="AE12" s="90"/>
      <c r="AF12" s="176" t="str">
        <f>IF(B12&lt;&gt;"",IF(AD12="Áno",5,IF(J12&lt;&gt;"",25,30)),"")</f>
        <v/>
      </c>
      <c r="AG12" s="171" t="str">
        <f>IF(OR(N12&lt;&gt;0,O12&lt;&gt;0,P12&lt;&gt;0,Q12&lt;&gt;0,R12&lt;&gt;0),(IF(AND(AO12&lt;&gt;0),SUM(AN12:AP12),"Vyber stravu")),"")</f>
        <v/>
      </c>
      <c r="AH12" s="172">
        <f>IF(AB12=1,SUM(S12+U12+W12+Y12+AA12)*10,SUM(S12+U12+W12+Y12+AA12)*15)</f>
        <v>0</v>
      </c>
      <c r="AI12" s="173">
        <f>SUM(N12+O12+P12+Q12+R12)*3.5</f>
        <v>0</v>
      </c>
      <c r="AJ12" s="174" t="str">
        <f>IF(B12&lt;&gt;"",IF(K12&lt;&gt;"",0,SUM(N12+O12+P12+Q12+R12)*1),"")</f>
        <v/>
      </c>
      <c r="AK12" s="175">
        <f t="shared" si="0"/>
        <v>0</v>
      </c>
      <c r="AL12" s="166"/>
      <c r="AM12" s="167">
        <f>IF(K12&lt;&gt;"",1,0)</f>
        <v>0</v>
      </c>
      <c r="AN12" s="167">
        <f>IF(AM12=1,SUM(N12:R12)*13,SUM(N12:R12)*26)</f>
        <v>0</v>
      </c>
      <c r="AO12" s="166">
        <f>SUM((T12+V12+X12+Z12)*8)</f>
        <v>0</v>
      </c>
      <c r="AP12" s="168">
        <f>IF(OR(N12=1,O12=1,P12=1,Q12=1,R12=1),2.5,0)</f>
        <v>0</v>
      </c>
      <c r="AQ12" s="167"/>
      <c r="AR12" s="23"/>
    </row>
    <row r="13" spans="1:1024">
      <c r="A13" s="26"/>
      <c r="B13" s="91"/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92"/>
      <c r="Y13" s="93"/>
      <c r="Z13" s="92"/>
      <c r="AA13" s="93"/>
      <c r="AB13" s="93"/>
      <c r="AC13" s="94"/>
      <c r="AE13" s="95"/>
      <c r="AF13" s="62" t="str">
        <f t="shared" ref="AF13:AF18" si="1">IF(B13&lt;&gt;"",IF(J13&lt;&gt;"",20,25),"")</f>
        <v/>
      </c>
      <c r="AG13" s="63" t="str">
        <f t="shared" ref="AG13:AG20" si="2">IF(OR(N13&lt;&gt;0,O13&lt;&gt;0,P13&lt;&gt;0,Q13&lt;&gt;0,R13&lt;&gt;0),(IF(AND(AO13&lt;&gt;0),SUM(AN13:AO13),"Vyber stravu")),"")</f>
        <v/>
      </c>
      <c r="AH13" s="63">
        <f t="shared" ref="AH13:AH20" si="3">IF(AB13=1,SUM(S13+U13+W13+Y13+AA13)*9,SUM(S13+U13+W13+Y13+AA13)*14)</f>
        <v>0</v>
      </c>
      <c r="AI13" s="62">
        <f t="shared" ref="AI13:AI18" si="4">SUM(N13+O13+P13+Q13+R13)*2</f>
        <v>0</v>
      </c>
      <c r="AJ13" s="62"/>
      <c r="AN13" s="62"/>
      <c r="AO13" s="63"/>
      <c r="AP13" s="63"/>
      <c r="AQ13" s="62"/>
      <c r="AR13" s="62"/>
    </row>
    <row r="14" spans="1:1024" ht="13.5" hidden="1" thickBot="1">
      <c r="A14" s="26"/>
      <c r="B14" s="94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94"/>
      <c r="Y14" s="94"/>
      <c r="Z14" s="94"/>
      <c r="AA14" s="94"/>
      <c r="AB14" s="94"/>
      <c r="AC14" s="94"/>
      <c r="AE14" s="95"/>
      <c r="AF14" s="62" t="str">
        <f t="shared" si="1"/>
        <v/>
      </c>
      <c r="AG14" s="63" t="str">
        <f t="shared" si="2"/>
        <v/>
      </c>
      <c r="AH14" s="63">
        <f t="shared" si="3"/>
        <v>0</v>
      </c>
      <c r="AI14" s="62">
        <f t="shared" si="4"/>
        <v>0</v>
      </c>
      <c r="AJ14" s="62"/>
      <c r="AN14" s="62"/>
      <c r="AO14" s="63"/>
      <c r="AP14" s="63"/>
      <c r="AQ14" s="62"/>
      <c r="AR14" s="62"/>
    </row>
    <row r="15" spans="1:1024" ht="13.5" hidden="1" thickBot="1">
      <c r="A15" s="26"/>
      <c r="B15" s="96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97"/>
      <c r="Y15" s="93"/>
      <c r="Z15" s="93"/>
      <c r="AA15" s="93"/>
      <c r="AB15" s="93"/>
      <c r="AC15" s="94"/>
      <c r="AE15" s="95"/>
      <c r="AF15" s="62" t="str">
        <f t="shared" si="1"/>
        <v/>
      </c>
      <c r="AG15" s="63" t="str">
        <f t="shared" si="2"/>
        <v/>
      </c>
      <c r="AH15" s="63">
        <f t="shared" si="3"/>
        <v>0</v>
      </c>
      <c r="AI15" s="62">
        <f t="shared" si="4"/>
        <v>0</v>
      </c>
      <c r="AJ15" s="62"/>
      <c r="AN15" s="62"/>
      <c r="AO15" s="63"/>
      <c r="AP15" s="63"/>
      <c r="AQ15" s="62"/>
      <c r="AR15" s="62"/>
    </row>
    <row r="16" spans="1:1024" hidden="1">
      <c r="A16" s="26"/>
      <c r="B16" s="96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97"/>
      <c r="Y16" s="93"/>
      <c r="Z16" s="93"/>
      <c r="AA16" s="93"/>
      <c r="AB16" s="93"/>
      <c r="AC16" s="94"/>
      <c r="AE16" s="95"/>
      <c r="AF16" s="62" t="str">
        <f t="shared" si="1"/>
        <v/>
      </c>
      <c r="AG16" s="63" t="str">
        <f t="shared" si="2"/>
        <v/>
      </c>
      <c r="AH16" s="63">
        <f t="shared" si="3"/>
        <v>0</v>
      </c>
      <c r="AI16" s="62">
        <f t="shared" si="4"/>
        <v>0</v>
      </c>
      <c r="AJ16" s="62"/>
      <c r="AN16" s="62"/>
      <c r="AO16" s="63"/>
      <c r="AP16" s="63"/>
      <c r="AQ16" s="62"/>
      <c r="AR16" s="62"/>
    </row>
    <row r="17" spans="1:44" hidden="1">
      <c r="A17" s="26"/>
      <c r="B17" s="96"/>
      <c r="C17" s="95"/>
      <c r="D17" s="98"/>
      <c r="E17" s="99"/>
      <c r="F17" s="99"/>
      <c r="G17" s="99"/>
      <c r="H17" s="100"/>
      <c r="I17" s="100"/>
      <c r="J17" s="3"/>
      <c r="K17" s="101"/>
      <c r="L17" s="101"/>
      <c r="M17" s="102"/>
      <c r="N17" s="103"/>
      <c r="O17" s="104"/>
      <c r="P17" s="104"/>
      <c r="Q17" s="104"/>
      <c r="R17" s="104"/>
      <c r="S17" s="104"/>
      <c r="T17" s="104"/>
      <c r="U17" s="93"/>
      <c r="V17" s="93"/>
      <c r="W17" s="93"/>
      <c r="X17" s="93"/>
      <c r="Y17" s="93"/>
      <c r="Z17" s="93"/>
      <c r="AA17" s="93"/>
      <c r="AB17" s="93"/>
      <c r="AC17" s="94"/>
      <c r="AE17" s="95"/>
      <c r="AF17" s="62" t="str">
        <f t="shared" si="1"/>
        <v/>
      </c>
      <c r="AG17" s="63" t="str">
        <f t="shared" si="2"/>
        <v/>
      </c>
      <c r="AH17" s="63">
        <f t="shared" si="3"/>
        <v>0</v>
      </c>
      <c r="AI17" s="62">
        <f t="shared" si="4"/>
        <v>0</v>
      </c>
      <c r="AJ17" s="62"/>
      <c r="AN17" s="62"/>
      <c r="AO17" s="63"/>
      <c r="AP17" s="63"/>
      <c r="AQ17" s="62"/>
      <c r="AR17" s="62"/>
    </row>
    <row r="18" spans="1:44" ht="13.5" thickBot="1">
      <c r="A18" s="26"/>
      <c r="B18" s="96"/>
      <c r="C18" s="95"/>
      <c r="D18" s="98"/>
      <c r="E18" s="99"/>
      <c r="F18" s="99"/>
      <c r="G18" s="99"/>
      <c r="H18" s="100"/>
      <c r="I18" s="100"/>
      <c r="J18" s="3"/>
      <c r="K18" s="101"/>
      <c r="L18" s="101"/>
      <c r="M18" s="102"/>
      <c r="N18" s="103"/>
      <c r="O18" s="104"/>
      <c r="P18" s="104"/>
      <c r="Q18" s="104"/>
      <c r="R18" s="104"/>
      <c r="S18" s="104"/>
      <c r="T18" s="104"/>
      <c r="U18" s="93"/>
      <c r="V18" s="93"/>
      <c r="W18" s="93"/>
      <c r="X18" s="93"/>
      <c r="Y18" s="93"/>
      <c r="Z18" s="93"/>
      <c r="AA18" s="93"/>
      <c r="AB18" s="93"/>
      <c r="AC18" s="94"/>
      <c r="AE18" s="95"/>
      <c r="AF18" s="62" t="str">
        <f t="shared" si="1"/>
        <v/>
      </c>
      <c r="AG18" s="63" t="str">
        <f t="shared" si="2"/>
        <v/>
      </c>
      <c r="AH18" s="63">
        <f t="shared" si="3"/>
        <v>0</v>
      </c>
      <c r="AI18" s="62">
        <f t="shared" si="4"/>
        <v>0</v>
      </c>
      <c r="AJ18" s="62"/>
      <c r="AN18" s="62"/>
      <c r="AO18" s="63"/>
      <c r="AP18" s="63"/>
      <c r="AQ18" s="62"/>
      <c r="AR18" s="62"/>
    </row>
    <row r="19" spans="1:44" ht="13.5" thickBot="1">
      <c r="A19" s="105">
        <v>1</v>
      </c>
      <c r="B19" s="106" t="s">
        <v>36</v>
      </c>
      <c r="C19" s="107" t="s">
        <v>37</v>
      </c>
      <c r="D19" s="108">
        <v>27923</v>
      </c>
      <c r="E19" s="109" t="s">
        <v>38</v>
      </c>
      <c r="F19" s="110" t="s">
        <v>39</v>
      </c>
      <c r="G19" s="109" t="s">
        <v>40</v>
      </c>
      <c r="H19" s="109" t="s">
        <v>41</v>
      </c>
      <c r="I19" s="109"/>
      <c r="J19" s="111"/>
      <c r="K19" s="112"/>
      <c r="L19" s="111" t="s">
        <v>42</v>
      </c>
      <c r="M19" s="113"/>
      <c r="N19" s="114">
        <v>0</v>
      </c>
      <c r="O19" s="115">
        <v>0</v>
      </c>
      <c r="P19" s="116">
        <v>1</v>
      </c>
      <c r="Q19" s="117">
        <v>1</v>
      </c>
      <c r="R19" s="118">
        <v>0</v>
      </c>
      <c r="S19" s="119">
        <v>0</v>
      </c>
      <c r="T19" s="194">
        <v>0</v>
      </c>
      <c r="U19" s="194">
        <v>1</v>
      </c>
      <c r="V19" s="120">
        <v>0</v>
      </c>
      <c r="W19" s="121">
        <v>1</v>
      </c>
      <c r="X19" s="120">
        <v>0</v>
      </c>
      <c r="Y19" s="121">
        <v>0</v>
      </c>
      <c r="Z19" s="122">
        <v>1</v>
      </c>
      <c r="AA19" s="123">
        <v>0</v>
      </c>
      <c r="AB19" s="123">
        <v>1</v>
      </c>
      <c r="AC19" s="124" t="s">
        <v>43</v>
      </c>
      <c r="AD19" s="124" t="s">
        <v>44</v>
      </c>
      <c r="AE19" s="125" t="s">
        <v>45</v>
      </c>
      <c r="AF19" s="126">
        <v>7</v>
      </c>
      <c r="AG19" s="127">
        <f t="shared" si="2"/>
        <v>52</v>
      </c>
      <c r="AH19" s="127">
        <f t="shared" si="3"/>
        <v>18</v>
      </c>
      <c r="AI19" s="128">
        <f>SUM(N19+O19+P19+Q19+R19)*3.5</f>
        <v>7</v>
      </c>
      <c r="AJ19" s="163"/>
      <c r="AK19" s="129">
        <f>IF(AD19="Áno",AF19,SUM(AF19:AI19))</f>
        <v>7</v>
      </c>
      <c r="AL19" s="63"/>
      <c r="AM19" s="62">
        <f>IF(K19&lt;&gt;"",1,0)</f>
        <v>0</v>
      </c>
      <c r="AN19" s="62">
        <f>IF(AM19=1,O19*10+IF((O19=1),P19*8,P19*10)+IF((P19=1),Q19*8,Q19*10)+IF((Q19=1),R19*8,R19*10),O19*17+IF((O19=1),P19*15,P19*17)+IF((P19=1),Q19*15,Q19*17)+IF((Q19=1),R19*15,R19*17))</f>
        <v>32</v>
      </c>
      <c r="AO19" s="63">
        <f>SUM((V19+X19+Z19)*6,(T19+W19+Y19+AA19)*14)</f>
        <v>20</v>
      </c>
      <c r="AP19" s="63"/>
      <c r="AQ19" s="62"/>
      <c r="AR19" s="62"/>
    </row>
    <row r="20" spans="1:44" ht="13.5" thickBot="1">
      <c r="A20" s="130">
        <v>2</v>
      </c>
      <c r="B20" s="131" t="s">
        <v>46</v>
      </c>
      <c r="C20" s="132" t="s">
        <v>47</v>
      </c>
      <c r="D20" s="133">
        <v>36617</v>
      </c>
      <c r="E20" s="134" t="s">
        <v>48</v>
      </c>
      <c r="F20" s="134"/>
      <c r="G20" s="134" t="s">
        <v>49</v>
      </c>
      <c r="H20" s="134" t="s">
        <v>50</v>
      </c>
      <c r="I20" s="134"/>
      <c r="J20" s="135">
        <v>98245</v>
      </c>
      <c r="K20" s="135">
        <v>12345678</v>
      </c>
      <c r="L20" s="136" t="s">
        <v>51</v>
      </c>
      <c r="M20" s="137"/>
      <c r="N20" s="138">
        <v>0</v>
      </c>
      <c r="O20" s="139">
        <v>1</v>
      </c>
      <c r="P20" s="140">
        <v>1</v>
      </c>
      <c r="Q20" s="141">
        <v>1</v>
      </c>
      <c r="R20" s="142">
        <v>0</v>
      </c>
      <c r="S20" s="143">
        <v>0</v>
      </c>
      <c r="T20" s="195">
        <v>1</v>
      </c>
      <c r="U20" s="195"/>
      <c r="V20" s="144">
        <v>0</v>
      </c>
      <c r="W20" s="145">
        <v>1</v>
      </c>
      <c r="X20" s="144">
        <v>0</v>
      </c>
      <c r="Y20" s="145">
        <v>1</v>
      </c>
      <c r="Z20" s="146">
        <v>0</v>
      </c>
      <c r="AA20" s="147">
        <v>0</v>
      </c>
      <c r="AB20" s="147"/>
      <c r="AC20" s="148" t="s">
        <v>52</v>
      </c>
      <c r="AD20" s="148"/>
      <c r="AE20" s="149"/>
      <c r="AF20" s="150">
        <v>5</v>
      </c>
      <c r="AG20" s="151">
        <f t="shared" si="2"/>
        <v>68</v>
      </c>
      <c r="AH20" s="152">
        <f t="shared" si="3"/>
        <v>28</v>
      </c>
      <c r="AI20" s="153">
        <f>SUM(N20+O20+P20+Q20+R20)*3.5</f>
        <v>10.5</v>
      </c>
      <c r="AJ20" s="164"/>
      <c r="AK20" s="154">
        <f>IF(AD20="Áno",AF20,SUM(AF20:AI20))</f>
        <v>111.5</v>
      </c>
      <c r="AL20" s="63"/>
      <c r="AM20" s="62">
        <f>IF(K20&lt;&gt;"",1,0)</f>
        <v>1</v>
      </c>
      <c r="AN20" s="62">
        <f>IF(AM20=1,O20*10+IF((O20=1),P20*8,P20*10)+IF((P20=1),Q20*8,Q20*10)+IF((Q20=1),R20*8,R20*10),O20*17+IF((O20=1),P20*15,P20*17)+IF((P20=1),Q20*15,Q20*17)+IF((Q20=1),R20*15,R20*17))</f>
        <v>26</v>
      </c>
      <c r="AO20" s="63">
        <f>SUM((V20+X20+Z20)*6,(T20+W20+Y20+AA20)*14)</f>
        <v>42</v>
      </c>
      <c r="AP20" s="63"/>
      <c r="AQ20" s="62"/>
      <c r="AR20" s="62"/>
    </row>
    <row r="21" spans="1:44">
      <c r="A21" s="155"/>
      <c r="B21" s="26"/>
      <c r="D21" s="156"/>
      <c r="E21" s="156"/>
      <c r="F21" s="156"/>
      <c r="G21" s="156"/>
      <c r="H21" s="156"/>
      <c r="I21" s="156"/>
      <c r="J21" s="3"/>
      <c r="K21" s="4"/>
      <c r="L21" s="4"/>
      <c r="Q21" s="2"/>
      <c r="R21" s="2"/>
      <c r="S21" s="2"/>
      <c r="T21" s="2"/>
      <c r="AF21" s="157"/>
      <c r="AG21" s="157"/>
      <c r="AH21" s="157"/>
      <c r="AI21" s="157"/>
      <c r="AJ21" s="157"/>
      <c r="AK21" s="158"/>
      <c r="AL21" s="62"/>
      <c r="AM21" s="62"/>
      <c r="AN21" s="62"/>
      <c r="AO21" s="62"/>
      <c r="AP21" s="62"/>
      <c r="AQ21" s="62"/>
      <c r="AR21" s="62"/>
    </row>
    <row r="22" spans="1:44" ht="15" customHeight="1">
      <c r="A22" s="159"/>
      <c r="B22" s="160"/>
      <c r="C22" s="204" t="s">
        <v>63</v>
      </c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  <c r="AC22" s="161"/>
      <c r="AD22" s="161"/>
      <c r="AK22" s="162"/>
    </row>
    <row r="23" spans="1:44">
      <c r="C23" s="205" t="s">
        <v>64</v>
      </c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</row>
    <row r="24" spans="1:44">
      <c r="C24" s="205" t="s">
        <v>65</v>
      </c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</row>
    <row r="25" spans="1:44">
      <c r="C25" s="205" t="s">
        <v>66</v>
      </c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</row>
    <row r="26" spans="1:44">
      <c r="C26" s="205" t="s">
        <v>67</v>
      </c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</row>
    <row r="27" spans="1:44">
      <c r="C27" s="205" t="s">
        <v>68</v>
      </c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</row>
    <row r="28" spans="1:44">
      <c r="C28" s="205" t="s">
        <v>69</v>
      </c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</row>
    <row r="29" spans="1:44"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2"/>
      <c r="S29" s="2"/>
      <c r="T29" s="2"/>
    </row>
    <row r="30" spans="1:44">
      <c r="C30" s="206" t="s">
        <v>70</v>
      </c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</row>
    <row r="31" spans="1:44">
      <c r="C31" s="182" t="s">
        <v>71</v>
      </c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</row>
    <row r="32" spans="1:44">
      <c r="C32" s="180" t="s">
        <v>72</v>
      </c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</row>
    <row r="33" spans="3:27">
      <c r="C33" s="180" t="s">
        <v>73</v>
      </c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</row>
    <row r="34" spans="3:27">
      <c r="C34" s="180" t="s">
        <v>77</v>
      </c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  <c r="Y34" s="180"/>
      <c r="Z34" s="180"/>
      <c r="AA34" s="180"/>
    </row>
    <row r="35" spans="3:27">
      <c r="C35" s="180" t="s">
        <v>74</v>
      </c>
      <c r="D35" s="180"/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  <c r="V35" s="180"/>
      <c r="W35" s="180"/>
      <c r="X35" s="180"/>
      <c r="Y35" s="180"/>
      <c r="Z35" s="180"/>
      <c r="AA35" s="180"/>
    </row>
    <row r="36" spans="3:27">
      <c r="C36" s="180" t="s">
        <v>75</v>
      </c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0"/>
      <c r="AA36" s="180"/>
    </row>
    <row r="37" spans="3:27"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79"/>
      <c r="Y37" s="179"/>
      <c r="Z37" s="179"/>
      <c r="AA37" s="179"/>
    </row>
    <row r="38" spans="3:27">
      <c r="C38" s="181" t="s">
        <v>76</v>
      </c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</row>
  </sheetData>
  <sheetProtection algorithmName="SHA-512" hashValue="9j5ScvPHZ+lTpsrLiCSUQtnqr1ISSvMp1Kf4l+gg/ncEMlIzQqnsn6y8ZXKYlkTAOn7Ntv+JGsRAnOfZgdtX2w==" saltValue="b1dbcQwhs6XG5vw5Q+lMJw==" spinCount="100000" sheet="1" objects="1" scenarios="1"/>
  <mergeCells count="44">
    <mergeCell ref="AD5:AD7"/>
    <mergeCell ref="AE5:AE7"/>
    <mergeCell ref="C28:AA28"/>
    <mergeCell ref="C30:AA30"/>
    <mergeCell ref="AF2:AG2"/>
    <mergeCell ref="A5:A7"/>
    <mergeCell ref="B5:B7"/>
    <mergeCell ref="C5:C7"/>
    <mergeCell ref="D5:D7"/>
    <mergeCell ref="E5:G5"/>
    <mergeCell ref="H5:I5"/>
    <mergeCell ref="J5:J7"/>
    <mergeCell ref="K5:K7"/>
    <mergeCell ref="L5:L7"/>
    <mergeCell ref="N5:R6"/>
    <mergeCell ref="S5:AA5"/>
    <mergeCell ref="AB5:AB7"/>
    <mergeCell ref="AC5:AC7"/>
    <mergeCell ref="C23:AA23"/>
    <mergeCell ref="C24:AA24"/>
    <mergeCell ref="C25:AA25"/>
    <mergeCell ref="C26:AA26"/>
    <mergeCell ref="C27:AA27"/>
    <mergeCell ref="C31:AA31"/>
    <mergeCell ref="C32:AA32"/>
    <mergeCell ref="AF5:AF7"/>
    <mergeCell ref="AG5:AK6"/>
    <mergeCell ref="C13:W16"/>
    <mergeCell ref="T19:U19"/>
    <mergeCell ref="T20:U20"/>
    <mergeCell ref="X6:Y6"/>
    <mergeCell ref="Z6:AA6"/>
    <mergeCell ref="E6:E7"/>
    <mergeCell ref="F6:F7"/>
    <mergeCell ref="G6:G7"/>
    <mergeCell ref="M6:M7"/>
    <mergeCell ref="T6:U6"/>
    <mergeCell ref="V6:W6"/>
    <mergeCell ref="C22:AA22"/>
    <mergeCell ref="C33:AA33"/>
    <mergeCell ref="C34:AA34"/>
    <mergeCell ref="C35:AA35"/>
    <mergeCell ref="C36:AA36"/>
    <mergeCell ref="C38:AA38"/>
  </mergeCells>
  <dataValidations count="15">
    <dataValidation type="whole" allowBlank="1" showInputMessage="1" showErrorMessage="1" errorTitle="Stravovanie" error="Zadajte 0 (nie) alebo 1 (áno)." promptTitle="Stravovanie" prompt="Zadajte 0 (nie) alebo 1 (áno)." sqref="U13:W16 X16:AB16 U19:AB20" xr:uid="{00000000-0002-0000-0000-000000000000}">
      <formula1>0</formula1>
      <formula2>1</formula2>
    </dataValidation>
    <dataValidation type="whole" allowBlank="1" showInputMessage="1" showErrorMessage="1" errorTitle="Ubytovanie" error="Zadaj 0 (nie) alebo 1 (áno)." promptTitle="Ubytovanie" prompt="Zadaj 0 (nie) alebo 1 (áno)." sqref="N8:R12 O13:T16 O19:T20" xr:uid="{00000000-0002-0000-0000-000001000000}">
      <formula1>0</formula1>
      <formula2>1</formula2>
    </dataValidation>
    <dataValidation type="whole" allowBlank="1" showErrorMessage="1" errorTitle="Stravovanie" error="Zadajte 0 (nie) alebo 1 (áno)." sqref="X13:AC15 B14:C14" xr:uid="{00000000-0002-0000-0000-000002000000}">
      <formula1>0</formula1>
      <formula2>1</formula2>
    </dataValidation>
    <dataValidation operator="lessThan" allowBlank="1" showErrorMessage="1" sqref="E8:J12 L10:L12 E13:I20" xr:uid="{00000000-0002-0000-0000-000003000000}">
      <formula1>0</formula1>
      <formula2>0</formula2>
    </dataValidation>
    <dataValidation type="textLength" operator="lessThan" allowBlank="1" showErrorMessage="1" sqref="B8:C13 B15:C20" xr:uid="{00000000-0002-0000-0000-000004000000}">
      <formula1>20</formula1>
      <formula2>0</formula2>
    </dataValidation>
    <dataValidation type="whole" allowBlank="1" showInputMessage="1" showErrorMessage="1" errorTitle="Stravovanie" error="Zadaj 0 (nie) alebo 1 (áno)." promptTitle="Stravovanie" prompt="Zadaj 0 (nie) alebo 1 (áno)._x000a_Večera v stredu_x000a_Raňajky vo štvrtok" sqref="S8:S12" xr:uid="{00000000-0002-0000-0000-000005000000}">
      <formula1>0</formula1>
      <formula2>1</formula2>
    </dataValidation>
    <dataValidation type="whole" allowBlank="1" showInputMessage="1" showErrorMessage="1" errorTitle="Stravovanie" error="Zadaj 0 (nie) alebo 1 (áno)." promptTitle="Stravovanie" prompt="Zadaj 0 (nie) alebo 1 (áno)._x000a_Večera vo štvrtok_x000a_Raňajky v piatok" sqref="U8:U12" xr:uid="{00000000-0002-0000-0000-000006000000}">
      <formula1>0</formula1>
      <formula2>1</formula2>
    </dataValidation>
    <dataValidation type="whole" allowBlank="1" showInputMessage="1" showErrorMessage="1" errorTitle="Stravovanie" error="Zadaj 0 (nie) alebo 1 (áno)." promptTitle="Stravovanie" prompt="Zadaj 0 (nie) alebo 1 (áno)._x000a_Večera v piatok_x000a_Raňajky v sobotu" sqref="W8:W12" xr:uid="{00000000-0002-0000-0000-000007000000}">
      <formula1>0</formula1>
      <formula2>1</formula2>
    </dataValidation>
    <dataValidation type="whole" allowBlank="1" showInputMessage="1" showErrorMessage="1" errorTitle="Stravovanie" error="Zadaj 0 (nie) alebo 1 (áno)." promptTitle="Stravovanie" prompt="Zadaj 0 (nie) alebo 1 (áno)._x000a_Večera v sobotu_x000a_Raňajky v nedeľu" sqref="Y8:Y12 AA12" xr:uid="{00000000-0002-0000-0000-000008000000}">
      <formula1>0</formula1>
      <formula2>1</formula2>
    </dataValidation>
    <dataValidation type="whole" allowBlank="1" showInputMessage="1" showErrorMessage="1" errorTitle="Stravovanie" error="Zadaj 0 (nie) alebo 1 (áno)." promptTitle="Stravovanie" prompt="Zadaj 0 (nie) alebo 1 (áno)._x000a_Večera v nedeľu_x000a_Raňajky v pondelok" sqref="AA8:AA11" xr:uid="{00000000-0002-0000-0000-000009000000}">
      <formula1>0</formula1>
      <formula2>1</formula2>
    </dataValidation>
    <dataValidation type="list" allowBlank="1" showErrorMessage="1" sqref="AC8:AC12" xr:uid="{00000000-0002-0000-0000-00000A000000}">
      <formula1>"Súhlasím,Nesúhlasím"</formula1>
      <formula2>0</formula2>
    </dataValidation>
    <dataValidation allowBlank="1" showErrorMessage="1" sqref="T8:T12 V8:V12 X8:X12 Z8:Z12" xr:uid="{00000000-0002-0000-0000-00000B000000}">
      <formula1>0</formula1>
      <formula2>0</formula2>
    </dataValidation>
    <dataValidation type="whole" allowBlank="1" showInputMessage="1" showErrorMessage="1" errorTitle="Stravovanie" error="Zadaj 0 (nie) alebo 1 (áno)." promptTitle="Stravovanie" prompt="Zadaj 0 (nechcem polvečere) alebo 1 (chcem polvečere)._x000a_" sqref="AB8:AB12" xr:uid="{00000000-0002-0000-0000-00000C000000}">
      <formula1>0</formula1>
      <formula2>1</formula2>
    </dataValidation>
    <dataValidation type="list" allowBlank="1" showErrorMessage="1" sqref="AD8:AD12" xr:uid="{00000000-0002-0000-0000-00000D000000}">
      <formula1>"Áno,Nie"</formula1>
      <formula2>1</formula2>
    </dataValidation>
    <dataValidation type="list" operator="equal" allowBlank="1" showErrorMessage="1" sqref="AD19:AD20" xr:uid="{00000000-0002-0000-0000-00000E000000}">
      <formula1>"Áno,Nie"</formula1>
      <formula2>0</formula2>
    </dataValidation>
  </dataValidations>
  <pageMargins left="0.74791666666666701" right="0.74791666666666701" top="0.98402777777777795" bottom="0.98402777777777795" header="0.5" footer="0.5"/>
  <pageSetup paperSize="9" firstPageNumber="0" orientation="landscape" horizontalDpi="300" verticalDpi="300"/>
  <headerFooter>
    <oddHeader>&amp;CZELENÉ PLESO</oddHeader>
    <oddFooter>&amp;C&amp;D&amp;R&amp;"Calibri,Regular" Essity Internal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Zoznam</vt:lpstr>
      <vt:lpstr>Zoznam!Excel_BuiltIn__FilterDatabase</vt:lpstr>
      <vt:lpstr>Excel_BuiltIn__FilterDatabase_1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Ján Guniš</dc:creator>
  <dc:description/>
  <cp:lastModifiedBy>Peter Kalenský</cp:lastModifiedBy>
  <cp:revision>32</cp:revision>
  <dcterms:created xsi:type="dcterms:W3CDTF">2011-06-27T09:33:49Z</dcterms:created>
  <dcterms:modified xsi:type="dcterms:W3CDTF">2026-07-27T20:03:12Z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MSIP_Label_4c8d6ef0-491d-4f17-aead-12ed260929f1_ActionId">
    <vt:lpwstr>329f6293-769c-4b9d-bdc2-27adea62b848</vt:lpwstr>
  </property>
  <property fmtid="{D5CDD505-2E9C-101B-9397-08002B2CF9AE}" pid="7" name="MSIP_Label_4c8d6ef0-491d-4f17-aead-12ed260929f1_ContentBits">
    <vt:lpwstr>2</vt:lpwstr>
  </property>
  <property fmtid="{D5CDD505-2E9C-101B-9397-08002B2CF9AE}" pid="8" name="MSIP_Label_4c8d6ef0-491d-4f17-aead-12ed260929f1_Enabled">
    <vt:lpwstr>true</vt:lpwstr>
  </property>
  <property fmtid="{D5CDD505-2E9C-101B-9397-08002B2CF9AE}" pid="9" name="MSIP_Label_4c8d6ef0-491d-4f17-aead-12ed260929f1_Method">
    <vt:lpwstr>Standard</vt:lpwstr>
  </property>
  <property fmtid="{D5CDD505-2E9C-101B-9397-08002B2CF9AE}" pid="10" name="MSIP_Label_4c8d6ef0-491d-4f17-aead-12ed260929f1_Name">
    <vt:lpwstr>Internal</vt:lpwstr>
  </property>
  <property fmtid="{D5CDD505-2E9C-101B-9397-08002B2CF9AE}" pid="11" name="MSIP_Label_4c8d6ef0-491d-4f17-aead-12ed260929f1_SetDate">
    <vt:lpwstr>2023-09-06T18:03:48Z</vt:lpwstr>
  </property>
  <property fmtid="{D5CDD505-2E9C-101B-9397-08002B2CF9AE}" pid="12" name="MSIP_Label_4c8d6ef0-491d-4f17-aead-12ed260929f1_SiteId">
    <vt:lpwstr>f101208c-39d3-4c8a-8cc7-ad896b25954f</vt:lpwstr>
  </property>
  <property fmtid="{D5CDD505-2E9C-101B-9397-08002B2CF9AE}" pid="13" name="ScaleCrop">
    <vt:bool>false</vt:bool>
  </property>
  <property fmtid="{D5CDD505-2E9C-101B-9397-08002B2CF9AE}" pid="14" name="ShareDoc">
    <vt:bool>false</vt:bool>
  </property>
  <property fmtid="{D5CDD505-2E9C-101B-9397-08002B2CF9AE}" pid="15" name="tsystems-DLP">
    <vt:lpwstr>tsystems-DLP:TAG_SEC_C0</vt:lpwstr>
  </property>
  <property fmtid="{D5CDD505-2E9C-101B-9397-08002B2CF9AE}" pid="16" name="tsystems-DocumentClasification">
    <vt:lpwstr>OPEN </vt:lpwstr>
  </property>
  <property fmtid="{D5CDD505-2E9C-101B-9397-08002B2CF9AE}" pid="17" name="tsystems-DocumentTagging.ClassificationMark">
    <vt:lpwstr>￼PARTS:3</vt:lpwstr>
  </property>
  <property fmtid="{D5CDD505-2E9C-101B-9397-08002B2CF9AE}" pid="18" name="tsystems-DocumentTagging.ClassificationMark.P00">
    <vt:lpwstr>&lt;ClassificationMark xmlns:xsi="http://www.w3.org/2001/XMLSchema-instance" xmlns:xsd="http://www.w3.org/2001/XMLSchema" margin="NaN" class="C0" owner="Ján Guniš" position="TopRight" marginX="0" marginY="0" classifiedOn="2018-06-07T07:51:47.9838104+02:</vt:lpwstr>
  </property>
  <property fmtid="{D5CDD505-2E9C-101B-9397-08002B2CF9AE}" pid="19" name="tsystems-DocumentTagging.ClassificationMark.P01">
    <vt:lpwstr>00" showPrintedBy="false" showPrintDate="false" language="en" ApplicationVersion="Microsoft Excel, 14.0" addinVersion="5.10.4.12" template="Default"&gt;&lt;history bulk="false" class="OPEN " code="C0" user="Stofanakova, Alzbeta" date="2018-06-07T07:51:48.2</vt:lpwstr>
  </property>
  <property fmtid="{D5CDD505-2E9C-101B-9397-08002B2CF9AE}" pid="20" name="tsystems-DocumentTagging.ClassificationMark.P02">
    <vt:lpwstr>398616+02:00" /&gt;&lt;recipients /&gt;&lt;documentOwners /&gt;&lt;/ClassificationMark&gt;</vt:lpwstr>
  </property>
</Properties>
</file>